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defaultThemeVersion="124226"/>
  <xr:revisionPtr revIDLastSave="0" documentId="13_ncr:1_{AA1E2319-DB52-427B-B101-A23818B71A9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Zakładka nr 4 - pojazdy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1" i="1" l="1"/>
  <c r="R61" i="1"/>
  <c r="Q61" i="1"/>
  <c r="P61" i="1"/>
  <c r="G61" i="1"/>
  <c r="H61" i="1" s="1"/>
  <c r="H58" i="1" l="1"/>
  <c r="H37" i="1"/>
  <c r="H36" i="1"/>
  <c r="H32" i="1"/>
  <c r="H31" i="1"/>
  <c r="H27" i="1"/>
  <c r="H26" i="1"/>
  <c r="H23" i="1"/>
  <c r="H16" i="1"/>
  <c r="G58" i="1"/>
  <c r="G40" i="1"/>
  <c r="H40" i="1" s="1"/>
  <c r="G38" i="1"/>
  <c r="H38" i="1" s="1"/>
  <c r="G37" i="1"/>
  <c r="G36" i="1"/>
  <c r="G34" i="1"/>
  <c r="H34" i="1" s="1"/>
  <c r="G33" i="1"/>
  <c r="H33" i="1" s="1"/>
  <c r="G32" i="1"/>
  <c r="G31" i="1"/>
  <c r="G29" i="1"/>
  <c r="H29" i="1" s="1"/>
  <c r="G28" i="1"/>
  <c r="H28" i="1" s="1"/>
  <c r="G27" i="1"/>
  <c r="G26" i="1"/>
  <c r="G25" i="1"/>
  <c r="H25" i="1" s="1"/>
  <c r="G24" i="1"/>
  <c r="H24" i="1" s="1"/>
  <c r="G23" i="1"/>
  <c r="G16" i="1"/>
  <c r="G14" i="1"/>
  <c r="H14" i="1" s="1"/>
  <c r="H13" i="1"/>
  <c r="G13" i="1"/>
  <c r="G12" i="1"/>
  <c r="H12" i="1" s="1"/>
  <c r="G11" i="1"/>
  <c r="H11" i="1" s="1"/>
  <c r="G10" i="1"/>
  <c r="H10" i="1" s="1"/>
  <c r="G8" i="1"/>
  <c r="H8" i="1" s="1"/>
  <c r="H5" i="1"/>
  <c r="G5" i="1"/>
  <c r="G3" i="1"/>
  <c r="H3" i="1" s="1"/>
  <c r="S40" i="1"/>
  <c r="R40" i="1"/>
  <c r="Q40" i="1"/>
  <c r="P40" i="1"/>
  <c r="S38" i="1"/>
  <c r="R38" i="1"/>
  <c r="Q38" i="1"/>
  <c r="P38" i="1"/>
  <c r="S37" i="1"/>
  <c r="R37" i="1"/>
  <c r="Q37" i="1"/>
  <c r="P37" i="1"/>
  <c r="S36" i="1"/>
  <c r="R36" i="1"/>
  <c r="Q36" i="1"/>
  <c r="P36" i="1"/>
  <c r="S34" i="1"/>
  <c r="R34" i="1"/>
  <c r="S33" i="1"/>
  <c r="R33" i="1"/>
  <c r="Q33" i="1"/>
  <c r="P33" i="1"/>
  <c r="S32" i="1"/>
  <c r="R32" i="1"/>
  <c r="Q32" i="1"/>
  <c r="P32" i="1"/>
  <c r="S31" i="1"/>
  <c r="R31" i="1"/>
  <c r="Q31" i="1"/>
  <c r="P31" i="1"/>
  <c r="S29" i="1"/>
  <c r="R29" i="1"/>
  <c r="Q29" i="1"/>
  <c r="P29" i="1"/>
  <c r="U28" i="1"/>
  <c r="T28" i="1"/>
  <c r="S28" i="1"/>
  <c r="R28" i="1"/>
  <c r="Q28" i="1"/>
  <c r="P28" i="1"/>
  <c r="U27" i="1"/>
  <c r="T27" i="1"/>
  <c r="S27" i="1"/>
  <c r="R27" i="1"/>
  <c r="Q27" i="1"/>
  <c r="P27" i="1"/>
  <c r="U26" i="1"/>
  <c r="T26" i="1"/>
  <c r="S26" i="1"/>
  <c r="R26" i="1"/>
  <c r="Q26" i="1"/>
  <c r="P26" i="1"/>
  <c r="S25" i="1"/>
  <c r="R25" i="1"/>
  <c r="S24" i="1"/>
  <c r="R24" i="1"/>
  <c r="Q24" i="1"/>
  <c r="P24" i="1"/>
  <c r="U23" i="1"/>
  <c r="T23" i="1"/>
  <c r="S23" i="1"/>
  <c r="R23" i="1"/>
  <c r="Q23" i="1"/>
  <c r="P23" i="1"/>
  <c r="Q18" i="1"/>
  <c r="P18" i="1"/>
  <c r="S16" i="1"/>
  <c r="R16" i="1"/>
  <c r="Q16" i="1"/>
  <c r="P16" i="1"/>
  <c r="Q15" i="1"/>
  <c r="P15" i="1"/>
  <c r="S14" i="1"/>
  <c r="R14" i="1"/>
  <c r="S13" i="1"/>
  <c r="R13" i="1"/>
  <c r="Q13" i="1"/>
  <c r="P13" i="1"/>
  <c r="S12" i="1"/>
  <c r="R12" i="1"/>
  <c r="Q12" i="1"/>
  <c r="P12" i="1"/>
  <c r="S11" i="1"/>
  <c r="R11" i="1"/>
  <c r="Q11" i="1"/>
  <c r="P11" i="1"/>
  <c r="U10" i="1"/>
  <c r="T10" i="1"/>
  <c r="S10" i="1"/>
  <c r="R10" i="1"/>
  <c r="Q10" i="1"/>
  <c r="P10" i="1"/>
  <c r="S8" i="1"/>
  <c r="R8" i="1"/>
  <c r="Q8" i="1"/>
  <c r="P8" i="1"/>
  <c r="Q7" i="1"/>
  <c r="P7" i="1"/>
  <c r="S5" i="1"/>
  <c r="R5" i="1"/>
  <c r="Q5" i="1"/>
  <c r="P5" i="1"/>
  <c r="U3" i="1"/>
  <c r="T3" i="1"/>
  <c r="S3" i="1"/>
  <c r="R3" i="1"/>
  <c r="Q3" i="1"/>
  <c r="P3" i="1"/>
</calcChain>
</file>

<file path=xl/sharedStrings.xml><?xml version="1.0" encoding="utf-8"?>
<sst xmlns="http://schemas.openxmlformats.org/spreadsheetml/2006/main" count="1024" uniqueCount="257">
  <si>
    <t>Lp.</t>
  </si>
  <si>
    <t>Numer rejestracyjny</t>
  </si>
  <si>
    <t>Marka</t>
  </si>
  <si>
    <t>Typ, model</t>
  </si>
  <si>
    <t>Nr  VIN</t>
  </si>
  <si>
    <t>Rodzaj pojazdu</t>
  </si>
  <si>
    <t>Rok produkcji</t>
  </si>
  <si>
    <t>Pojemność silnika (ccm)</t>
  </si>
  <si>
    <t>Ładowność (kg)</t>
  </si>
  <si>
    <t>Liczba miejsc</t>
  </si>
  <si>
    <t>Data pierwszej rejestracji</t>
  </si>
  <si>
    <t>Wyposażenie dodatkowe</t>
  </si>
  <si>
    <t>Zabezpieczenia przeciwkradzieżowe</t>
  </si>
  <si>
    <t>Od</t>
  </si>
  <si>
    <t>Do</t>
  </si>
  <si>
    <t xml:space="preserve">Alarm 
tak/ nie </t>
  </si>
  <si>
    <t>SJ57475</t>
  </si>
  <si>
    <t>Ford</t>
  </si>
  <si>
    <t>Transit</t>
  </si>
  <si>
    <t>WF0NXXTTFNAA72344</t>
  </si>
  <si>
    <t>14.01.2011</t>
  </si>
  <si>
    <t>radio, autoalarm, immobliser, poduszka powietrzna, wspomaganie kierownicy,centralny zamek, belka sygnalizacyjna</t>
  </si>
  <si>
    <t>TAK</t>
  </si>
  <si>
    <t>SJ30928</t>
  </si>
  <si>
    <t xml:space="preserve">Neptun </t>
  </si>
  <si>
    <t>SORELPOL (przyczepa lekka uniwersalna)
N7-180 uni</t>
  </si>
  <si>
    <t>SXE7UDJSE5S000115</t>
  </si>
  <si>
    <t>PRZYCZEPA LEKKA</t>
  </si>
  <si>
    <t>28.12.2006</t>
  </si>
  <si>
    <t xml:space="preserve">Fiat  </t>
  </si>
  <si>
    <t>SJ30322</t>
  </si>
  <si>
    <t xml:space="preserve">Renault </t>
  </si>
  <si>
    <t>Kangoo</t>
  </si>
  <si>
    <t>VF1KCTEEF36454159</t>
  </si>
  <si>
    <t>24.08.2006</t>
  </si>
  <si>
    <t>lampa sygnalizacyjna z modułem dźwiękowym, poduszka powietrzna kierowcy i pasażera z systemem kontroli ciśnienia, wspomaganie układu kierowniczego</t>
  </si>
  <si>
    <t>SJ30420</t>
  </si>
  <si>
    <t xml:space="preserve">Thule  </t>
  </si>
  <si>
    <t>(Brenderup) MT 2000 Trailers</t>
  </si>
  <si>
    <t>UH2000E617P166824</t>
  </si>
  <si>
    <t>PRZYCZEPA CIĘŻAROWA</t>
  </si>
  <si>
    <t>29.09.2006</t>
  </si>
  <si>
    <t>SJ31454</t>
  </si>
  <si>
    <t>Renault</t>
  </si>
  <si>
    <t>Kangoo Express</t>
  </si>
  <si>
    <t>VF1FC0JTF36285227</t>
  </si>
  <si>
    <t>immobiliser, poduszka dla kierowcy, radio</t>
  </si>
  <si>
    <t>NIE</t>
  </si>
  <si>
    <t>SJ62224</t>
  </si>
  <si>
    <t>Transit, ciężarowy</t>
  </si>
  <si>
    <t>WF0NXXTTFNBC34251</t>
  </si>
  <si>
    <t>06.12.2011</t>
  </si>
  <si>
    <t xml:space="preserve">Wózek </t>
  </si>
  <si>
    <t>CPCD 25 widłowy jezdniowy podnośnikowy</t>
  </si>
  <si>
    <t>Nrfabryczny:  07119306</t>
  </si>
  <si>
    <t>SJ 67502</t>
  </si>
  <si>
    <t>Panda</t>
  </si>
  <si>
    <t>ZFA 16900001750414</t>
  </si>
  <si>
    <t>A0338438</t>
  </si>
  <si>
    <t>JCB</t>
  </si>
  <si>
    <t>3CXC SM 4T</t>
  </si>
  <si>
    <t>JCB3CXCSK81338438</t>
  </si>
  <si>
    <t>BRAK</t>
  </si>
  <si>
    <t>SJ59253</t>
  </si>
  <si>
    <t>IVECO</t>
  </si>
  <si>
    <t>DAILY</t>
  </si>
  <si>
    <t>ZCFC3581005553780</t>
  </si>
  <si>
    <t>SAMOCHÓD CIĘŻAROWY</t>
  </si>
  <si>
    <t>SJ59254</t>
  </si>
  <si>
    <t>VOLKSWAGEN</t>
  </si>
  <si>
    <t>TRANSPORTER</t>
  </si>
  <si>
    <t>WV3ZZZ7JZ6X036045</t>
  </si>
  <si>
    <t>SJ41278</t>
  </si>
  <si>
    <t>SCANIA</t>
  </si>
  <si>
    <t>R114</t>
  </si>
  <si>
    <t>KCH01308002600000</t>
  </si>
  <si>
    <t>SJ51194</t>
  </si>
  <si>
    <t>MAN</t>
  </si>
  <si>
    <t>18.224 M2000/M EURO 2 6871CCM-220KM 18T 96-00</t>
  </si>
  <si>
    <t>WMAL880291Y029592</t>
  </si>
  <si>
    <t>SJ50459</t>
  </si>
  <si>
    <t>FORD</t>
  </si>
  <si>
    <t>FT 350 TDCI 2402CCM-100KM 3.5T 06-12</t>
  </si>
  <si>
    <t>WF0NXXTTFN9D18590</t>
  </si>
  <si>
    <t>SAMOCHÓD DOSTAWCZY</t>
  </si>
  <si>
    <t>SJ34869</t>
  </si>
  <si>
    <t xml:space="preserve">VOLKSWAGEN </t>
  </si>
  <si>
    <t>TRANSPORTER T4         TDI2461CCM-102KM KAT 2.7T       96-03</t>
  </si>
  <si>
    <t>WV1ZZZ70Z1H034710</t>
  </si>
  <si>
    <t>SJ43886</t>
  </si>
  <si>
    <t xml:space="preserve">TRANSPORTER T4         </t>
  </si>
  <si>
    <t>WV1ZZZ70Z1H049785</t>
  </si>
  <si>
    <t>SJ60364</t>
  </si>
  <si>
    <t>P 94 DB6X2260</t>
  </si>
  <si>
    <t>KCH013110029</t>
  </si>
  <si>
    <t>SJ12402</t>
  </si>
  <si>
    <t>WIOLA</t>
  </si>
  <si>
    <t>W350</t>
  </si>
  <si>
    <t>SUC350S002000497</t>
  </si>
  <si>
    <t>SJ57851</t>
  </si>
  <si>
    <t>W2 K</t>
  </si>
  <si>
    <t>SUCW2G30F62000259</t>
  </si>
  <si>
    <t>SJ70876</t>
  </si>
  <si>
    <t>W1</t>
  </si>
  <si>
    <t>SUCE5APA3D1000260</t>
  </si>
  <si>
    <t>SJ72576</t>
  </si>
  <si>
    <t>DACIA</t>
  </si>
  <si>
    <t>DUSTER</t>
  </si>
  <si>
    <t>UU1HSDARN49778922</t>
  </si>
  <si>
    <t>SAMOCHÓD OSOBOWY</t>
  </si>
  <si>
    <t>1598cm³</t>
  </si>
  <si>
    <t>IMMobiliser, poduszka2, radio,wspomaganie kierownicy, centralny zamek</t>
  </si>
  <si>
    <t>SJ74728</t>
  </si>
  <si>
    <t>Iveco</t>
  </si>
  <si>
    <t>Stralis AT 440 s46 T/P</t>
  </si>
  <si>
    <t xml:space="preserve"> WJMM1VTH4DC258997</t>
  </si>
  <si>
    <t>CIĄGNIK SIODŁOWY</t>
  </si>
  <si>
    <t>SJ73318</t>
  </si>
  <si>
    <t>Zasław</t>
  </si>
  <si>
    <t xml:space="preserve">     Rynna      D-653</t>
  </si>
  <si>
    <t>SVH653WAT0A000130</t>
  </si>
  <si>
    <t>NACZEPA</t>
  </si>
  <si>
    <t>SJ76049</t>
  </si>
  <si>
    <t>Daily 35C15L</t>
  </si>
  <si>
    <t>ZCFC35A74E5984768</t>
  </si>
  <si>
    <t>SJ78631</t>
  </si>
  <si>
    <t>Dacia</t>
  </si>
  <si>
    <t>Sandero</t>
  </si>
  <si>
    <t>UU15SDAG351653474</t>
  </si>
  <si>
    <t>1149cm³</t>
  </si>
  <si>
    <t>SJ78632</t>
  </si>
  <si>
    <t>UU15SDAG351750662</t>
  </si>
  <si>
    <t>SJ84260</t>
  </si>
  <si>
    <t>DOBLO 263</t>
  </si>
  <si>
    <t>ZFA26300006B49036</t>
  </si>
  <si>
    <t>SJ80539</t>
  </si>
  <si>
    <t>PRONAR</t>
  </si>
  <si>
    <t>T131</t>
  </si>
  <si>
    <t>SZB1310XXF3X00067</t>
  </si>
  <si>
    <t>SJ82249</t>
  </si>
  <si>
    <t>ZCFC3593005914219</t>
  </si>
  <si>
    <t>SJ6316</t>
  </si>
  <si>
    <t>LANDINI</t>
  </si>
  <si>
    <t>SWKL LANDPOWER 135 T3</t>
  </si>
  <si>
    <t>LANDPOWER 135 T3</t>
  </si>
  <si>
    <t>CIĄGNIK ROLNICZY</t>
  </si>
  <si>
    <t>SJ79326</t>
  </si>
  <si>
    <t>180E</t>
  </si>
  <si>
    <t>ZCFA61TJ0F2632337</t>
  </si>
  <si>
    <t>SJ79526</t>
  </si>
  <si>
    <t>BODEX</t>
  </si>
  <si>
    <t>NN3J</t>
  </si>
  <si>
    <t>SVSNN3000FS000029</t>
  </si>
  <si>
    <t>SJ87364</t>
  </si>
  <si>
    <t>RENAULT</t>
  </si>
  <si>
    <t>MASTER</t>
  </si>
  <si>
    <t>VF1FDBEH527539732</t>
  </si>
  <si>
    <t>SAMOCHÓD SPECJALNY</t>
  </si>
  <si>
    <t>SJ90359</t>
  </si>
  <si>
    <t>UU15SDE3356688801</t>
  </si>
  <si>
    <t>SJ88252</t>
  </si>
  <si>
    <t>UU15SDA1C55979099</t>
  </si>
  <si>
    <t>SJ87913</t>
  </si>
  <si>
    <t>UU15SDE3355558544</t>
  </si>
  <si>
    <t>SJ89029</t>
  </si>
  <si>
    <t>Trakker 360</t>
  </si>
  <si>
    <t>WJME2NPS40C178025</t>
  </si>
  <si>
    <t>SJ8343</t>
  </si>
  <si>
    <t>TYM</t>
  </si>
  <si>
    <t>T503</t>
  </si>
  <si>
    <t>50STJ00838</t>
  </si>
  <si>
    <t>SJ97204</t>
  </si>
  <si>
    <t>MEPROZET</t>
  </si>
  <si>
    <t>T-527/3</t>
  </si>
  <si>
    <t>MEP182401003</t>
  </si>
  <si>
    <t>PRZYCZEPA CIĘŻAROWA ROLNICZA</t>
  </si>
  <si>
    <t>A0249109</t>
  </si>
  <si>
    <t>PROMAD</t>
  </si>
  <si>
    <t>SF500</t>
  </si>
  <si>
    <t>A0116809</t>
  </si>
  <si>
    <t>DYNAPAC</t>
  </si>
  <si>
    <t>CC102</t>
  </si>
  <si>
    <t>VIBROMAX</t>
  </si>
  <si>
    <t>W 854</t>
  </si>
  <si>
    <t>AO611044</t>
  </si>
  <si>
    <t>BOBCAT</t>
  </si>
  <si>
    <t>S205H</t>
  </si>
  <si>
    <t>AF3C</t>
  </si>
  <si>
    <t>A5GY2007</t>
  </si>
  <si>
    <t xml:space="preserve">BOBCAT </t>
  </si>
  <si>
    <t>A300 HF</t>
  </si>
  <si>
    <t>ABG TITAN</t>
  </si>
  <si>
    <t>ROZŚCIELACZ/
UKŁADARKA</t>
  </si>
  <si>
    <t>A0522760</t>
  </si>
  <si>
    <t>BOMAG</t>
  </si>
  <si>
    <t>BW 90 AD-2</t>
  </si>
  <si>
    <t>101460522760</t>
  </si>
  <si>
    <t>A0700543</t>
  </si>
  <si>
    <t>VMT 500</t>
  </si>
  <si>
    <t>WIRTGEN</t>
  </si>
  <si>
    <t>PROMAD UR-1</t>
  </si>
  <si>
    <t>Vogele</t>
  </si>
  <si>
    <t>S 1600-3i</t>
  </si>
  <si>
    <t>BOMAG BM</t>
  </si>
  <si>
    <t>1200/35</t>
  </si>
  <si>
    <t xml:space="preserve">ZMC 2.0 </t>
  </si>
  <si>
    <t>0147</t>
  </si>
  <si>
    <t>HAMM</t>
  </si>
  <si>
    <t>HD+80i VO-S</t>
  </si>
  <si>
    <t>HAKO</t>
  </si>
  <si>
    <t>Citymaster 1600 Comfort</t>
  </si>
  <si>
    <t>---</t>
  </si>
  <si>
    <t>DMC
(kg)</t>
  </si>
  <si>
    <t xml:space="preserve">Immobilizer  
tak/ nie </t>
  </si>
  <si>
    <t>WOLNOBIEŻNY - KOPARKA</t>
  </si>
  <si>
    <t>WOLNIBIEŻNY - SKRAPIARKA</t>
  </si>
  <si>
    <t>WOLNOBIEŻNY - WALEC</t>
  </si>
  <si>
    <t>WOLNOBIEŻNY - ŁADOWARKA</t>
  </si>
  <si>
    <t>WOLNOBIEZNY - ROZŚCIELACZ/UKŁADARKA</t>
  </si>
  <si>
    <t>WOLNOBIEŻNY -WALEC</t>
  </si>
  <si>
    <t>WOLNOBIEŻNY - FREZARKA</t>
  </si>
  <si>
    <t>WOLNOBIEŻNY - REMONTER</t>
  </si>
  <si>
    <t>WOLNOBIEZNY - UKŁADARKA NAWIERZCHNI ASFALTOWYCH</t>
  </si>
  <si>
    <t>WOLNOBIEŻNY - FREZARKA DROGOWA DO NAWIERZCHNI ASFALTOWYCH</t>
  </si>
  <si>
    <t>WOLNOBIEŻNY - ZAMIATARKA CIĄGNIKOWA</t>
  </si>
  <si>
    <t>WOLNOBIEŻNY - ZAMIATARKA CHODNIKOWA</t>
  </si>
  <si>
    <t>Suma ubezpieczenia w I okresie zamówienia</t>
  </si>
  <si>
    <t>Suma ubezpieczenia w II okresie zamówienia</t>
  </si>
  <si>
    <t>SJ1423C</t>
  </si>
  <si>
    <t>CASE IH</t>
  </si>
  <si>
    <t>PUMA 150</t>
  </si>
  <si>
    <t>DBDPU150AKE255995</t>
  </si>
  <si>
    <t>SJ07138</t>
  </si>
  <si>
    <t>Midlum</t>
  </si>
  <si>
    <t>VF643ACA00004241</t>
  </si>
  <si>
    <t>SAMOCHÓD SPECJALNY
DO CZYSZCZENIA KANALIZACJI</t>
  </si>
  <si>
    <t>SJ2003E</t>
  </si>
  <si>
    <t>Niewiadów</t>
  </si>
  <si>
    <t>Jupiter SM</t>
  </si>
  <si>
    <t>SZRBR2000N0011347</t>
  </si>
  <si>
    <t>SJ3732C</t>
  </si>
  <si>
    <t>35C13</t>
  </si>
  <si>
    <t>ZCFC359005948361</t>
  </si>
  <si>
    <t>PRZYCZEPA 
CIĘŻAROWA</t>
  </si>
  <si>
    <r>
      <t xml:space="preserve">Okres ubezpieczenia OC 
</t>
    </r>
    <r>
      <rPr>
        <sz val="9"/>
        <color rgb="FF000000"/>
        <rFont val="Cambria"/>
        <family val="1"/>
        <charset val="238"/>
      </rPr>
      <t>[RRRR-MM-DD]</t>
    </r>
  </si>
  <si>
    <r>
      <t xml:space="preserve">Okres ubezpieczenia NW 
</t>
    </r>
    <r>
      <rPr>
        <sz val="9"/>
        <color rgb="FF000000"/>
        <rFont val="Cambria"/>
        <family val="1"/>
        <charset val="238"/>
      </rPr>
      <t>[RRRR-MM-DD]</t>
    </r>
  </si>
  <si>
    <r>
      <t xml:space="preserve">Okres ubezpieczenia AC 
</t>
    </r>
    <r>
      <rPr>
        <sz val="9"/>
        <color rgb="FF000000"/>
        <rFont val="Cambria"/>
        <family val="1"/>
        <charset val="238"/>
      </rPr>
      <t>[RRRR-MM-DD]</t>
    </r>
  </si>
  <si>
    <r>
      <t>Okres ubezpieczenia ASS 
[</t>
    </r>
    <r>
      <rPr>
        <sz val="9"/>
        <color rgb="FF000000"/>
        <rFont val="Cambria"/>
        <family val="1"/>
        <charset val="238"/>
      </rPr>
      <t>RRRR-MM-DD]</t>
    </r>
  </si>
  <si>
    <t>01.01.2023
01.01.2024</t>
  </si>
  <si>
    <t>31.12.2023
31.12.2024</t>
  </si>
  <si>
    <t>13.04.2022
13.04.2023</t>
  </si>
  <si>
    <t>12.04.2023
12.04.2024</t>
  </si>
  <si>
    <t>12.11.2024
12.11.2025</t>
  </si>
  <si>
    <t>13.11.2023
13.11.2024</t>
  </si>
  <si>
    <t>SAMOCHÓD
CIĘŻAROWY</t>
  </si>
  <si>
    <t>SAMOCHÓD DOSTAWCZO
OSOBOWY</t>
  </si>
  <si>
    <t>WOLNOBIEŻNY-
WÓZEK WIDŁOWY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</si>
</sst>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d/mm/yyyy"/>
    <numFmt numFmtId="166" formatCode="yyyy/mm/dd;@"/>
    <numFmt numFmtId="167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sz val="9"/>
      <name val="Cambria"/>
      <family val="1"/>
      <charset val="238"/>
    </font>
    <font>
      <sz val="9"/>
      <color theme="1"/>
      <name val="Cambria"/>
      <family val="1"/>
      <charset val="238"/>
    </font>
    <font>
      <i/>
      <sz val="9"/>
      <color rgb="FF002060"/>
      <name val="Cambria"/>
      <family val="1"/>
      <charset val="238"/>
    </font>
    <font>
      <b/>
      <sz val="9"/>
      <color theme="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rgb="FF33CCFF"/>
      </patternFill>
    </fill>
    <fill>
      <patternFill patternType="solid">
        <fgColor theme="0"/>
        <bgColor rgb="FFFFFFCC"/>
      </patternFill>
    </fill>
  </fills>
  <borders count="13">
    <border>
      <left/>
      <right/>
      <top/>
      <bottom/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</borders>
  <cellStyleXfs count="22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8" fillId="0" borderId="0" applyFont="0" applyFill="0" applyBorder="0" applyAlignment="0" applyProtection="0"/>
  </cellStyleXfs>
  <cellXfs count="83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9" fillId="3" borderId="5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12" fontId="10" fillId="2" borderId="5" xfId="1" applyNumberFormat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 applyProtection="1">
      <alignment horizontal="center" vertical="center" wrapText="1"/>
      <protection locked="0"/>
    </xf>
    <xf numFmtId="0" fontId="12" fillId="2" borderId="5" xfId="0" quotePrefix="1" applyFont="1" applyFill="1" applyBorder="1" applyAlignment="1">
      <alignment horizontal="center" vertical="center"/>
    </xf>
    <xf numFmtId="166" fontId="10" fillId="2" borderId="5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wrapText="1"/>
      <protection locked="0"/>
    </xf>
    <xf numFmtId="0" fontId="10" fillId="2" borderId="5" xfId="1" applyFont="1" applyFill="1" applyBorder="1" applyAlignment="1" applyProtection="1">
      <alignment horizontal="left" vertical="center" wrapText="1"/>
      <protection locked="0"/>
    </xf>
    <xf numFmtId="0" fontId="10" fillId="2" borderId="5" xfId="1" applyFont="1" applyFill="1" applyBorder="1" applyAlignment="1" applyProtection="1">
      <alignment horizontal="center" vertical="center"/>
      <protection locked="0"/>
    </xf>
    <xf numFmtId="0" fontId="10" fillId="2" borderId="6" xfId="1" applyFont="1" applyFill="1" applyBorder="1" applyAlignment="1" applyProtection="1">
      <alignment horizontal="center" vertical="center"/>
      <protection locked="0"/>
    </xf>
    <xf numFmtId="0" fontId="9" fillId="2" borderId="5" xfId="1" applyFont="1" applyFill="1" applyBorder="1" applyAlignment="1">
      <alignment horizontal="center" vertical="center"/>
    </xf>
    <xf numFmtId="164" fontId="10" fillId="2" borderId="5" xfId="1" quotePrefix="1" applyNumberFormat="1" applyFont="1" applyFill="1" applyBorder="1" applyAlignment="1">
      <alignment horizontal="center" vertical="center" wrapText="1"/>
    </xf>
    <xf numFmtId="0" fontId="10" fillId="2" borderId="5" xfId="1" quotePrefix="1" applyFont="1" applyFill="1" applyBorder="1" applyAlignment="1" applyProtection="1">
      <alignment horizontal="center" vertical="center" wrapText="1"/>
      <protection locked="0"/>
    </xf>
    <xf numFmtId="0" fontId="10" fillId="2" borderId="6" xfId="1" applyFont="1" applyFill="1" applyBorder="1" applyAlignment="1" applyProtection="1">
      <alignment horizontal="center" vertical="center" wrapText="1"/>
      <protection locked="0"/>
    </xf>
    <xf numFmtId="0" fontId="10" fillId="2" borderId="5" xfId="1" applyFont="1" applyFill="1" applyBorder="1" applyAlignment="1">
      <alignment horizontal="left" vertical="center" wrapText="1"/>
    </xf>
    <xf numFmtId="3" fontId="10" fillId="2" borderId="5" xfId="1" quotePrefix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 applyProtection="1">
      <alignment horizontal="center" vertical="center"/>
      <protection locked="0"/>
    </xf>
    <xf numFmtId="165" fontId="10" fillId="2" borderId="5" xfId="1" applyNumberFormat="1" applyFont="1" applyFill="1" applyBorder="1" applyAlignment="1" applyProtection="1">
      <alignment horizontal="center" vertical="center" wrapText="1"/>
      <protection locked="0"/>
    </xf>
    <xf numFmtId="165" fontId="10" fillId="2" borderId="5" xfId="1" applyNumberFormat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12" fontId="10" fillId="2" borderId="5" xfId="1" applyNumberFormat="1" applyFont="1" applyFill="1" applyBorder="1" applyAlignment="1" applyProtection="1">
      <alignment horizontal="center" vertical="center" wrapText="1"/>
      <protection locked="0"/>
    </xf>
    <xf numFmtId="167" fontId="10" fillId="2" borderId="5" xfId="1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49" fontId="10" fillId="2" borderId="5" xfId="1" applyNumberFormat="1" applyFont="1" applyFill="1" applyBorder="1" applyAlignment="1">
      <alignment horizontal="center" vertical="center" wrapText="1"/>
    </xf>
    <xf numFmtId="0" fontId="10" fillId="2" borderId="5" xfId="1" quotePrefix="1" applyFont="1" applyFill="1" applyBorder="1" applyAlignment="1">
      <alignment horizontal="center" vertical="center" wrapText="1"/>
    </xf>
    <xf numFmtId="12" fontId="10" fillId="2" borderId="5" xfId="1" quotePrefix="1" applyNumberFormat="1" applyFont="1" applyFill="1" applyBorder="1" applyAlignment="1">
      <alignment horizontal="center" vertical="center" wrapText="1"/>
    </xf>
    <xf numFmtId="49" fontId="10" fillId="2" borderId="5" xfId="1" applyNumberFormat="1" applyFont="1" applyFill="1" applyBorder="1" applyAlignment="1">
      <alignment horizontal="center" vertical="center"/>
    </xf>
    <xf numFmtId="166" fontId="9" fillId="2" borderId="5" xfId="1" quotePrefix="1" applyNumberFormat="1" applyFont="1" applyFill="1" applyBorder="1" applyAlignment="1">
      <alignment horizontal="center" vertical="center" wrapText="1"/>
    </xf>
    <xf numFmtId="164" fontId="13" fillId="2" borderId="5" xfId="1" quotePrefix="1" applyNumberFormat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 wrapText="1"/>
    </xf>
    <xf numFmtId="164" fontId="10" fillId="2" borderId="10" xfId="1" applyNumberFormat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2" fillId="2" borderId="10" xfId="0" quotePrefix="1" applyFont="1" applyFill="1" applyBorder="1" applyAlignment="1">
      <alignment horizontal="center" vertical="center"/>
    </xf>
    <xf numFmtId="14" fontId="10" fillId="2" borderId="10" xfId="1" quotePrefix="1" applyNumberFormat="1" applyFont="1" applyFill="1" applyBorder="1" applyAlignment="1">
      <alignment horizontal="center" vertical="center" wrapText="1"/>
    </xf>
    <xf numFmtId="0" fontId="10" fillId="2" borderId="10" xfId="1" quotePrefix="1" applyFont="1" applyFill="1" applyBorder="1" applyAlignment="1" applyProtection="1">
      <alignment horizontal="center" vertical="center" wrapText="1"/>
      <protection locked="0"/>
    </xf>
    <xf numFmtId="0" fontId="10" fillId="2" borderId="10" xfId="1" applyFont="1" applyFill="1" applyBorder="1" applyAlignment="1" applyProtection="1">
      <alignment horizontal="center" vertical="center" wrapText="1"/>
      <protection locked="0"/>
    </xf>
    <xf numFmtId="0" fontId="10" fillId="2" borderId="11" xfId="1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2" fillId="2" borderId="8" xfId="0" quotePrefix="1" applyFont="1" applyFill="1" applyBorder="1" applyAlignment="1">
      <alignment horizontal="center" vertical="center"/>
    </xf>
    <xf numFmtId="0" fontId="10" fillId="2" borderId="8" xfId="1" quotePrefix="1" applyFont="1" applyFill="1" applyBorder="1" applyAlignment="1" applyProtection="1">
      <alignment horizontal="center" vertical="center" wrapText="1"/>
      <protection locked="0"/>
    </xf>
    <xf numFmtId="14" fontId="10" fillId="2" borderId="8" xfId="1" quotePrefix="1" applyNumberFormat="1" applyFont="1" applyFill="1" applyBorder="1" applyAlignment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3" fontId="10" fillId="2" borderId="8" xfId="1" quotePrefix="1" applyNumberFormat="1" applyFont="1" applyFill="1" applyBorder="1" applyAlignment="1">
      <alignment horizontal="center" vertical="center" wrapText="1"/>
    </xf>
    <xf numFmtId="0" fontId="12" fillId="2" borderId="12" xfId="0" quotePrefix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44" fontId="12" fillId="2" borderId="8" xfId="2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8" xfId="0" quotePrefix="1" applyFont="1" applyFill="1" applyBorder="1" applyAlignment="1">
      <alignment horizontal="center"/>
    </xf>
    <xf numFmtId="3" fontId="10" fillId="2" borderId="8" xfId="1" quotePrefix="1" applyNumberFormat="1" applyFont="1" applyFill="1" applyBorder="1" applyAlignment="1">
      <alignment horizontal="center" wrapText="1"/>
    </xf>
    <xf numFmtId="14" fontId="10" fillId="2" borderId="8" xfId="1" quotePrefix="1" applyNumberFormat="1" applyFont="1" applyFill="1" applyBorder="1" applyAlignment="1" applyProtection="1">
      <alignment horizontal="center" vertical="center" wrapText="1"/>
      <protection locked="0"/>
    </xf>
    <xf numFmtId="166" fontId="12" fillId="2" borderId="8" xfId="1" applyNumberFormat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</cellXfs>
  <cellStyles count="22">
    <cellStyle name="Excel Built-in Normal" xfId="20" xr:uid="{00000000-0005-0000-0000-000000000000}"/>
    <cellStyle name="Hiperłącze 2" xfId="15" xr:uid="{00000000-0005-0000-0000-000001000000}"/>
    <cellStyle name="Normalny" xfId="0" builtinId="0"/>
    <cellStyle name="Normalny 11" xfId="7" xr:uid="{00000000-0005-0000-0000-000003000000}"/>
    <cellStyle name="Normalny 2" xfId="4" xr:uid="{00000000-0005-0000-0000-000004000000}"/>
    <cellStyle name="Normalny 3" xfId="2" xr:uid="{00000000-0005-0000-0000-000005000000}"/>
    <cellStyle name="Normalny 3 2" xfId="6" xr:uid="{00000000-0005-0000-0000-000006000000}"/>
    <cellStyle name="Normalny 4" xfId="14" xr:uid="{00000000-0005-0000-0000-000007000000}"/>
    <cellStyle name="Normalny 5" xfId="1" xr:uid="{00000000-0005-0000-0000-000008000000}"/>
    <cellStyle name="Procentowy 2" xfId="9" xr:uid="{00000000-0005-0000-0000-000009000000}"/>
    <cellStyle name="Walutowy" xfId="21" builtinId="4"/>
    <cellStyle name="Walutowy 2" xfId="10" xr:uid="{00000000-0005-0000-0000-00000A000000}"/>
    <cellStyle name="Walutowy 2 2" xfId="12" xr:uid="{00000000-0005-0000-0000-00000B000000}"/>
    <cellStyle name="Walutowy 2 3" xfId="17" xr:uid="{00000000-0005-0000-0000-00000C000000}"/>
    <cellStyle name="Walutowy 3" xfId="3" xr:uid="{00000000-0005-0000-0000-00000D000000}"/>
    <cellStyle name="Walutowy 3 2" xfId="5" xr:uid="{00000000-0005-0000-0000-00000E000000}"/>
    <cellStyle name="Walutowy 3 2 2" xfId="18" xr:uid="{00000000-0005-0000-0000-00000F000000}"/>
    <cellStyle name="Walutowy 3 2 3" xfId="13" xr:uid="{00000000-0005-0000-0000-000010000000}"/>
    <cellStyle name="Walutowy 3 3" xfId="11" xr:uid="{00000000-0005-0000-0000-000011000000}"/>
    <cellStyle name="Walutowy 4" xfId="8" xr:uid="{00000000-0005-0000-0000-000012000000}"/>
    <cellStyle name="Walutowy 4 2" xfId="16" xr:uid="{00000000-0005-0000-0000-000013000000}"/>
    <cellStyle name="Walutowy 5" xfId="19" xr:uid="{00000000-0005-0000-0000-00001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P61"/>
  <sheetViews>
    <sheetView tabSelected="1" topLeftCell="C1" workbookViewId="0">
      <selection activeCell="F10" sqref="F10"/>
    </sheetView>
  </sheetViews>
  <sheetFormatPr defaultRowHeight="12" x14ac:dyDescent="0.25"/>
  <cols>
    <col min="1" max="1" width="5.28515625" style="1" customWidth="1"/>
    <col min="2" max="2" width="13.5703125" style="1" customWidth="1"/>
    <col min="3" max="3" width="17" style="1" customWidth="1"/>
    <col min="4" max="4" width="25.42578125" style="1" customWidth="1"/>
    <col min="5" max="5" width="24" style="1" customWidth="1"/>
    <col min="6" max="6" width="14.7109375" style="5" customWidth="1"/>
    <col min="7" max="8" width="13.85546875" style="1" customWidth="1"/>
    <col min="9" max="9" width="9.140625" style="1"/>
    <col min="10" max="10" width="11.28515625" style="1" customWidth="1"/>
    <col min="11" max="11" width="10.28515625" style="1" customWidth="1"/>
    <col min="12" max="12" width="8.28515625" style="1" customWidth="1"/>
    <col min="13" max="13" width="9" style="1" customWidth="1"/>
    <col min="14" max="14" width="13.42578125" style="1" customWidth="1"/>
    <col min="15" max="15" width="13.28515625" style="1" customWidth="1"/>
    <col min="16" max="16" width="12.28515625" style="1" customWidth="1"/>
    <col min="17" max="17" width="12.85546875" style="1" customWidth="1"/>
    <col min="18" max="18" width="13.28515625" style="1" customWidth="1"/>
    <col min="19" max="19" width="12.85546875" style="1" customWidth="1"/>
    <col min="20" max="20" width="12.7109375" style="1" customWidth="1"/>
    <col min="21" max="21" width="13" style="1" customWidth="1"/>
    <col min="22" max="22" width="16.140625" style="1" customWidth="1"/>
    <col min="23" max="23" width="47.28515625" style="1" customWidth="1"/>
    <col min="24" max="24" width="17.42578125" style="1" customWidth="1"/>
    <col min="25" max="25" width="18.42578125" style="1" customWidth="1"/>
    <col min="26" max="16384" width="9.140625" style="1"/>
  </cols>
  <sheetData>
    <row r="1" spans="1:26" ht="30" customHeight="1" x14ac:dyDescent="0.25">
      <c r="A1" s="81" t="s">
        <v>0</v>
      </c>
      <c r="B1" s="78" t="s">
        <v>1</v>
      </c>
      <c r="C1" s="78" t="s">
        <v>2</v>
      </c>
      <c r="D1" s="78" t="s">
        <v>3</v>
      </c>
      <c r="E1" s="78" t="s">
        <v>4</v>
      </c>
      <c r="F1" s="78" t="s">
        <v>5</v>
      </c>
      <c r="G1" s="78" t="s">
        <v>226</v>
      </c>
      <c r="H1" s="78" t="s">
        <v>227</v>
      </c>
      <c r="I1" s="78" t="s">
        <v>6</v>
      </c>
      <c r="J1" s="78" t="s">
        <v>7</v>
      </c>
      <c r="K1" s="78" t="s">
        <v>8</v>
      </c>
      <c r="L1" s="78" t="s">
        <v>9</v>
      </c>
      <c r="M1" s="78" t="s">
        <v>212</v>
      </c>
      <c r="N1" s="78" t="s">
        <v>244</v>
      </c>
      <c r="O1" s="78"/>
      <c r="P1" s="78" t="s">
        <v>245</v>
      </c>
      <c r="Q1" s="78"/>
      <c r="R1" s="78" t="s">
        <v>246</v>
      </c>
      <c r="S1" s="78"/>
      <c r="T1" s="78" t="s">
        <v>247</v>
      </c>
      <c r="U1" s="78"/>
      <c r="V1" s="78" t="s">
        <v>10</v>
      </c>
      <c r="W1" s="78" t="s">
        <v>11</v>
      </c>
      <c r="X1" s="78" t="s">
        <v>12</v>
      </c>
      <c r="Y1" s="79"/>
    </row>
    <row r="2" spans="1:26" ht="24" x14ac:dyDescent="0.25">
      <c r="A2" s="82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6" t="s">
        <v>13</v>
      </c>
      <c r="O2" s="6" t="s">
        <v>14</v>
      </c>
      <c r="P2" s="6" t="s">
        <v>13</v>
      </c>
      <c r="Q2" s="6" t="s">
        <v>14</v>
      </c>
      <c r="R2" s="6" t="s">
        <v>13</v>
      </c>
      <c r="S2" s="6" t="s">
        <v>14</v>
      </c>
      <c r="T2" s="6" t="s">
        <v>13</v>
      </c>
      <c r="U2" s="6" t="s">
        <v>14</v>
      </c>
      <c r="V2" s="80"/>
      <c r="W2" s="80"/>
      <c r="X2" s="7" t="s">
        <v>15</v>
      </c>
      <c r="Y2" s="8" t="s">
        <v>213</v>
      </c>
    </row>
    <row r="3" spans="1:26" ht="36" x14ac:dyDescent="0.25">
      <c r="A3" s="9">
        <v>1</v>
      </c>
      <c r="B3" s="10" t="s">
        <v>16</v>
      </c>
      <c r="C3" s="10" t="s">
        <v>17</v>
      </c>
      <c r="D3" s="11" t="s">
        <v>18</v>
      </c>
      <c r="E3" s="12" t="s">
        <v>19</v>
      </c>
      <c r="F3" s="11" t="s">
        <v>67</v>
      </c>
      <c r="G3" s="13">
        <f>ROUND(31110*0.93,0)</f>
        <v>28932</v>
      </c>
      <c r="H3" s="13">
        <f>ROUND(G3*0.93,0)</f>
        <v>26907</v>
      </c>
      <c r="I3" s="14">
        <v>2010</v>
      </c>
      <c r="J3" s="14">
        <v>2402</v>
      </c>
      <c r="K3" s="15">
        <v>1371</v>
      </c>
      <c r="L3" s="14">
        <v>7</v>
      </c>
      <c r="M3" s="16" t="s">
        <v>211</v>
      </c>
      <c r="N3" s="17" t="s">
        <v>248</v>
      </c>
      <c r="O3" s="17" t="s">
        <v>249</v>
      </c>
      <c r="P3" s="17" t="str">
        <f>N3</f>
        <v>01.01.2023
01.01.2024</v>
      </c>
      <c r="Q3" s="17" t="str">
        <f>O3</f>
        <v>31.12.2023
31.12.2024</v>
      </c>
      <c r="R3" s="17" t="str">
        <f>N3</f>
        <v>01.01.2023
01.01.2024</v>
      </c>
      <c r="S3" s="17" t="str">
        <f>O3</f>
        <v>31.12.2023
31.12.2024</v>
      </c>
      <c r="T3" s="17" t="str">
        <f>N3</f>
        <v>01.01.2023
01.01.2024</v>
      </c>
      <c r="U3" s="17" t="str">
        <f>O3</f>
        <v>31.12.2023
31.12.2024</v>
      </c>
      <c r="V3" s="18" t="s">
        <v>20</v>
      </c>
      <c r="W3" s="19" t="s">
        <v>21</v>
      </c>
      <c r="X3" s="20" t="s">
        <v>22</v>
      </c>
      <c r="Y3" s="21" t="s">
        <v>22</v>
      </c>
    </row>
    <row r="4" spans="1:26" ht="36" x14ac:dyDescent="0.25">
      <c r="A4" s="9">
        <v>2</v>
      </c>
      <c r="B4" s="10" t="s">
        <v>23</v>
      </c>
      <c r="C4" s="22" t="s">
        <v>24</v>
      </c>
      <c r="D4" s="11" t="s">
        <v>25</v>
      </c>
      <c r="E4" s="12" t="s">
        <v>26</v>
      </c>
      <c r="F4" s="11" t="s">
        <v>27</v>
      </c>
      <c r="G4" s="23" t="s">
        <v>211</v>
      </c>
      <c r="H4" s="23" t="s">
        <v>211</v>
      </c>
      <c r="I4" s="15">
        <v>2005</v>
      </c>
      <c r="J4" s="16" t="s">
        <v>211</v>
      </c>
      <c r="K4" s="14">
        <v>595</v>
      </c>
      <c r="L4" s="16" t="s">
        <v>211</v>
      </c>
      <c r="M4" s="16" t="s">
        <v>211</v>
      </c>
      <c r="N4" s="17" t="s">
        <v>248</v>
      </c>
      <c r="O4" s="17" t="s">
        <v>249</v>
      </c>
      <c r="P4" s="16" t="s">
        <v>211</v>
      </c>
      <c r="Q4" s="16" t="s">
        <v>211</v>
      </c>
      <c r="R4" s="16" t="s">
        <v>211</v>
      </c>
      <c r="S4" s="16" t="s">
        <v>211</v>
      </c>
      <c r="T4" s="16" t="s">
        <v>211</v>
      </c>
      <c r="U4" s="16" t="s">
        <v>211</v>
      </c>
      <c r="V4" s="18" t="s">
        <v>28</v>
      </c>
      <c r="W4" s="24" t="s">
        <v>211</v>
      </c>
      <c r="X4" s="18" t="s">
        <v>47</v>
      </c>
      <c r="Y4" s="25" t="s">
        <v>47</v>
      </c>
    </row>
    <row r="5" spans="1:26" ht="36" x14ac:dyDescent="0.25">
      <c r="A5" s="9">
        <v>3</v>
      </c>
      <c r="B5" s="10" t="s">
        <v>30</v>
      </c>
      <c r="C5" s="10" t="s">
        <v>31</v>
      </c>
      <c r="D5" s="11" t="s">
        <v>32</v>
      </c>
      <c r="E5" s="12" t="s">
        <v>33</v>
      </c>
      <c r="F5" s="11" t="s">
        <v>109</v>
      </c>
      <c r="G5" s="13">
        <f>ROUND(14600*0.93,0)</f>
        <v>13578</v>
      </c>
      <c r="H5" s="13">
        <f>ROUND(G5*0.93,0)</f>
        <v>12628</v>
      </c>
      <c r="I5" s="77">
        <v>2006</v>
      </c>
      <c r="J5" s="14">
        <v>1461</v>
      </c>
      <c r="K5" s="15">
        <v>525</v>
      </c>
      <c r="L5" s="14">
        <v>5</v>
      </c>
      <c r="M5" s="16" t="s">
        <v>211</v>
      </c>
      <c r="N5" s="17" t="s">
        <v>248</v>
      </c>
      <c r="O5" s="17" t="s">
        <v>249</v>
      </c>
      <c r="P5" s="17" t="str">
        <f>N5</f>
        <v>01.01.2023
01.01.2024</v>
      </c>
      <c r="Q5" s="17" t="str">
        <f>O5</f>
        <v>31.12.2023
31.12.2024</v>
      </c>
      <c r="R5" s="17" t="str">
        <f>N5</f>
        <v>01.01.2023
01.01.2024</v>
      </c>
      <c r="S5" s="17" t="str">
        <f>O5</f>
        <v>31.12.2023
31.12.2024</v>
      </c>
      <c r="T5" s="16" t="s">
        <v>211</v>
      </c>
      <c r="U5" s="16" t="s">
        <v>211</v>
      </c>
      <c r="V5" s="11" t="s">
        <v>34</v>
      </c>
      <c r="W5" s="26" t="s">
        <v>35</v>
      </c>
      <c r="X5" s="20" t="s">
        <v>22</v>
      </c>
      <c r="Y5" s="21" t="s">
        <v>22</v>
      </c>
    </row>
    <row r="6" spans="1:26" ht="24" x14ac:dyDescent="0.25">
      <c r="A6" s="9">
        <v>4</v>
      </c>
      <c r="B6" s="10" t="s">
        <v>36</v>
      </c>
      <c r="C6" s="10" t="s">
        <v>37</v>
      </c>
      <c r="D6" s="11" t="s">
        <v>38</v>
      </c>
      <c r="E6" s="12" t="s">
        <v>39</v>
      </c>
      <c r="F6" s="18" t="s">
        <v>40</v>
      </c>
      <c r="G6" s="23" t="s">
        <v>211</v>
      </c>
      <c r="H6" s="23" t="s">
        <v>211</v>
      </c>
      <c r="I6" s="77">
        <v>2006</v>
      </c>
      <c r="J6" s="16" t="s">
        <v>211</v>
      </c>
      <c r="K6" s="14">
        <v>1475</v>
      </c>
      <c r="L6" s="16" t="s">
        <v>211</v>
      </c>
      <c r="M6" s="16" t="s">
        <v>211</v>
      </c>
      <c r="N6" s="17" t="s">
        <v>248</v>
      </c>
      <c r="O6" s="17" t="s">
        <v>249</v>
      </c>
      <c r="P6" s="16" t="s">
        <v>211</v>
      </c>
      <c r="Q6" s="16" t="s">
        <v>211</v>
      </c>
      <c r="R6" s="16" t="s">
        <v>211</v>
      </c>
      <c r="S6" s="16" t="s">
        <v>211</v>
      </c>
      <c r="T6" s="16" t="s">
        <v>211</v>
      </c>
      <c r="U6" s="16" t="s">
        <v>211</v>
      </c>
      <c r="V6" s="18" t="s">
        <v>41</v>
      </c>
      <c r="W6" s="24" t="s">
        <v>211</v>
      </c>
      <c r="X6" s="18" t="s">
        <v>47</v>
      </c>
      <c r="Y6" s="25" t="s">
        <v>47</v>
      </c>
    </row>
    <row r="7" spans="1:26" ht="24" x14ac:dyDescent="0.25">
      <c r="A7" s="9">
        <v>5</v>
      </c>
      <c r="B7" s="10" t="s">
        <v>42</v>
      </c>
      <c r="C7" s="10" t="s">
        <v>43</v>
      </c>
      <c r="D7" s="11" t="s">
        <v>44</v>
      </c>
      <c r="E7" s="12" t="s">
        <v>45</v>
      </c>
      <c r="F7" s="18" t="s">
        <v>254</v>
      </c>
      <c r="G7" s="23" t="s">
        <v>211</v>
      </c>
      <c r="H7" s="23" t="s">
        <v>211</v>
      </c>
      <c r="I7" s="77">
        <v>2006</v>
      </c>
      <c r="J7" s="14">
        <v>1870</v>
      </c>
      <c r="K7" s="11">
        <v>614</v>
      </c>
      <c r="L7" s="14">
        <v>2</v>
      </c>
      <c r="M7" s="16" t="s">
        <v>211</v>
      </c>
      <c r="N7" s="17" t="s">
        <v>248</v>
      </c>
      <c r="O7" s="17" t="s">
        <v>249</v>
      </c>
      <c r="P7" s="17" t="str">
        <f>N7</f>
        <v>01.01.2023
01.01.2024</v>
      </c>
      <c r="Q7" s="17" t="str">
        <f>O7</f>
        <v>31.12.2023
31.12.2024</v>
      </c>
      <c r="R7" s="16" t="s">
        <v>211</v>
      </c>
      <c r="S7" s="16" t="s">
        <v>211</v>
      </c>
      <c r="T7" s="16" t="s">
        <v>211</v>
      </c>
      <c r="U7" s="16" t="s">
        <v>211</v>
      </c>
      <c r="V7" s="20" t="s">
        <v>41</v>
      </c>
      <c r="W7" s="19" t="s">
        <v>46</v>
      </c>
      <c r="X7" s="18" t="s">
        <v>47</v>
      </c>
      <c r="Y7" s="21" t="s">
        <v>22</v>
      </c>
    </row>
    <row r="8" spans="1:26" ht="36" x14ac:dyDescent="0.25">
      <c r="A8" s="9">
        <v>6</v>
      </c>
      <c r="B8" s="10" t="s">
        <v>48</v>
      </c>
      <c r="C8" s="10" t="s">
        <v>17</v>
      </c>
      <c r="D8" s="11" t="s">
        <v>49</v>
      </c>
      <c r="E8" s="12" t="s">
        <v>50</v>
      </c>
      <c r="F8" s="11" t="s">
        <v>67</v>
      </c>
      <c r="G8" s="13">
        <f>ROUND(39320*0.93,0)</f>
        <v>36568</v>
      </c>
      <c r="H8" s="13">
        <f>ROUND(G8*0.93,0)</f>
        <v>34008</v>
      </c>
      <c r="I8" s="14">
        <v>2011</v>
      </c>
      <c r="J8" s="14">
        <v>2402</v>
      </c>
      <c r="K8" s="18">
        <v>970</v>
      </c>
      <c r="L8" s="14">
        <v>7</v>
      </c>
      <c r="M8" s="16" t="s">
        <v>211</v>
      </c>
      <c r="N8" s="17" t="s">
        <v>248</v>
      </c>
      <c r="O8" s="17" t="s">
        <v>249</v>
      </c>
      <c r="P8" s="17" t="str">
        <f>N8</f>
        <v>01.01.2023
01.01.2024</v>
      </c>
      <c r="Q8" s="17" t="str">
        <f>O8</f>
        <v>31.12.2023
31.12.2024</v>
      </c>
      <c r="R8" s="17" t="str">
        <f>N8</f>
        <v>01.01.2023
01.01.2024</v>
      </c>
      <c r="S8" s="17" t="str">
        <f>O8</f>
        <v>31.12.2023
31.12.2024</v>
      </c>
      <c r="T8" s="16" t="s">
        <v>211</v>
      </c>
      <c r="U8" s="16" t="s">
        <v>211</v>
      </c>
      <c r="V8" s="20" t="s">
        <v>51</v>
      </c>
      <c r="W8" s="19" t="s">
        <v>21</v>
      </c>
      <c r="X8" s="20" t="s">
        <v>22</v>
      </c>
      <c r="Y8" s="21" t="s">
        <v>22</v>
      </c>
    </row>
    <row r="9" spans="1:26" ht="36" x14ac:dyDescent="0.25">
      <c r="A9" s="9">
        <v>7</v>
      </c>
      <c r="B9" s="10" t="s">
        <v>62</v>
      </c>
      <c r="C9" s="10" t="s">
        <v>52</v>
      </c>
      <c r="D9" s="11" t="s">
        <v>53</v>
      </c>
      <c r="E9" s="12" t="s">
        <v>54</v>
      </c>
      <c r="F9" s="11" t="s">
        <v>256</v>
      </c>
      <c r="G9" s="23" t="s">
        <v>211</v>
      </c>
      <c r="H9" s="23" t="s">
        <v>211</v>
      </c>
      <c r="I9" s="14">
        <v>2007</v>
      </c>
      <c r="J9" s="16" t="s">
        <v>211</v>
      </c>
      <c r="K9" s="16" t="s">
        <v>211</v>
      </c>
      <c r="L9" s="16" t="s">
        <v>211</v>
      </c>
      <c r="M9" s="16" t="s">
        <v>211</v>
      </c>
      <c r="N9" s="17" t="s">
        <v>248</v>
      </c>
      <c r="O9" s="17" t="s">
        <v>249</v>
      </c>
      <c r="P9" s="16" t="s">
        <v>211</v>
      </c>
      <c r="Q9" s="16" t="s">
        <v>211</v>
      </c>
      <c r="R9" s="16" t="s">
        <v>211</v>
      </c>
      <c r="S9" s="16" t="s">
        <v>211</v>
      </c>
      <c r="T9" s="16" t="s">
        <v>211</v>
      </c>
      <c r="U9" s="16" t="s">
        <v>211</v>
      </c>
      <c r="V9" s="27" t="s">
        <v>211</v>
      </c>
      <c r="W9" s="24" t="s">
        <v>211</v>
      </c>
      <c r="X9" s="18" t="s">
        <v>47</v>
      </c>
      <c r="Y9" s="21" t="s">
        <v>47</v>
      </c>
    </row>
    <row r="10" spans="1:26" ht="24" x14ac:dyDescent="0.25">
      <c r="A10" s="9">
        <v>8</v>
      </c>
      <c r="B10" s="10" t="s">
        <v>55</v>
      </c>
      <c r="C10" s="10" t="s">
        <v>29</v>
      </c>
      <c r="D10" s="11" t="s">
        <v>56</v>
      </c>
      <c r="E10" s="12" t="s">
        <v>57</v>
      </c>
      <c r="F10" s="11" t="s">
        <v>109</v>
      </c>
      <c r="G10" s="13">
        <f>ROUND(5740*0.936,6170)</f>
        <v>5372.64</v>
      </c>
      <c r="H10" s="13">
        <f t="shared" ref="H10:H16" si="0">ROUND(G10*0.93,0)</f>
        <v>4997</v>
      </c>
      <c r="I10" s="14">
        <v>2010</v>
      </c>
      <c r="J10" s="14">
        <v>1108</v>
      </c>
      <c r="K10" s="16" t="s">
        <v>211</v>
      </c>
      <c r="L10" s="14">
        <v>4</v>
      </c>
      <c r="M10" s="16" t="s">
        <v>211</v>
      </c>
      <c r="N10" s="17" t="s">
        <v>248</v>
      </c>
      <c r="O10" s="17" t="s">
        <v>249</v>
      </c>
      <c r="P10" s="17" t="str">
        <f>N10</f>
        <v>01.01.2023
01.01.2024</v>
      </c>
      <c r="Q10" s="17" t="str">
        <f>O10</f>
        <v>31.12.2023
31.12.2024</v>
      </c>
      <c r="R10" s="17" t="str">
        <f>N10</f>
        <v>01.01.2023
01.01.2024</v>
      </c>
      <c r="S10" s="17" t="str">
        <f>O10</f>
        <v>31.12.2023
31.12.2024</v>
      </c>
      <c r="T10" s="17" t="str">
        <f>N10</f>
        <v>01.01.2023
01.01.2024</v>
      </c>
      <c r="U10" s="17" t="str">
        <f>O10</f>
        <v>31.12.2023
31.12.2024</v>
      </c>
      <c r="V10" s="28">
        <v>40358</v>
      </c>
      <c r="W10" s="24" t="s">
        <v>211</v>
      </c>
      <c r="X10" s="18" t="s">
        <v>47</v>
      </c>
      <c r="Y10" s="25" t="s">
        <v>47</v>
      </c>
    </row>
    <row r="11" spans="1:26" ht="24" x14ac:dyDescent="0.25">
      <c r="A11" s="9">
        <v>9</v>
      </c>
      <c r="B11" s="10" t="s">
        <v>58</v>
      </c>
      <c r="C11" s="10" t="s">
        <v>59</v>
      </c>
      <c r="D11" s="11" t="s">
        <v>60</v>
      </c>
      <c r="E11" s="12" t="s">
        <v>61</v>
      </c>
      <c r="F11" s="11" t="s">
        <v>214</v>
      </c>
      <c r="G11" s="13">
        <f>ROUND(54740*0.93,0)</f>
        <v>50908</v>
      </c>
      <c r="H11" s="13">
        <f t="shared" si="0"/>
        <v>47344</v>
      </c>
      <c r="I11" s="14">
        <v>2008</v>
      </c>
      <c r="J11" s="16" t="s">
        <v>211</v>
      </c>
      <c r="K11" s="16" t="s">
        <v>211</v>
      </c>
      <c r="L11" s="14">
        <v>1</v>
      </c>
      <c r="M11" s="16" t="s">
        <v>211</v>
      </c>
      <c r="N11" s="17" t="s">
        <v>248</v>
      </c>
      <c r="O11" s="17" t="s">
        <v>249</v>
      </c>
      <c r="P11" s="17" t="str">
        <f t="shared" ref="P11:P13" si="1">N11</f>
        <v>01.01.2023
01.01.2024</v>
      </c>
      <c r="Q11" s="17" t="str">
        <f t="shared" ref="Q11:Q13" si="2">O11</f>
        <v>31.12.2023
31.12.2024</v>
      </c>
      <c r="R11" s="17" t="str">
        <f t="shared" ref="R11:R13" si="3">N11</f>
        <v>01.01.2023
01.01.2024</v>
      </c>
      <c r="S11" s="17" t="str">
        <f t="shared" ref="S11:S13" si="4">O11</f>
        <v>31.12.2023
31.12.2024</v>
      </c>
      <c r="T11" s="16" t="s">
        <v>211</v>
      </c>
      <c r="U11" s="16" t="s">
        <v>211</v>
      </c>
      <c r="V11" s="29">
        <v>39598</v>
      </c>
      <c r="W11" s="24" t="s">
        <v>211</v>
      </c>
      <c r="X11" s="18" t="s">
        <v>47</v>
      </c>
      <c r="Y11" s="25" t="s">
        <v>47</v>
      </c>
    </row>
    <row r="12" spans="1:26" ht="24" x14ac:dyDescent="0.25">
      <c r="A12" s="9">
        <v>10</v>
      </c>
      <c r="B12" s="10" t="s">
        <v>63</v>
      </c>
      <c r="C12" s="10" t="s">
        <v>64</v>
      </c>
      <c r="D12" s="11" t="s">
        <v>65</v>
      </c>
      <c r="E12" s="12" t="s">
        <v>66</v>
      </c>
      <c r="F12" s="11" t="s">
        <v>67</v>
      </c>
      <c r="G12" s="13">
        <f>ROUND(8540*0.93,0)</f>
        <v>7942</v>
      </c>
      <c r="H12" s="13">
        <f t="shared" si="0"/>
        <v>7386</v>
      </c>
      <c r="I12" s="77">
        <v>2005</v>
      </c>
      <c r="J12" s="14">
        <v>2286</v>
      </c>
      <c r="K12" s="15">
        <v>1375</v>
      </c>
      <c r="L12" s="14">
        <v>6</v>
      </c>
      <c r="M12" s="18">
        <v>3500</v>
      </c>
      <c r="N12" s="17" t="s">
        <v>248</v>
      </c>
      <c r="O12" s="17" t="s">
        <v>249</v>
      </c>
      <c r="P12" s="17" t="str">
        <f t="shared" si="1"/>
        <v>01.01.2023
01.01.2024</v>
      </c>
      <c r="Q12" s="17" t="str">
        <f t="shared" si="2"/>
        <v>31.12.2023
31.12.2024</v>
      </c>
      <c r="R12" s="17" t="str">
        <f t="shared" si="3"/>
        <v>01.01.2023
01.01.2024</v>
      </c>
      <c r="S12" s="17" t="str">
        <f t="shared" si="4"/>
        <v>31.12.2023
31.12.2024</v>
      </c>
      <c r="T12" s="16" t="s">
        <v>211</v>
      </c>
      <c r="U12" s="16" t="s">
        <v>211</v>
      </c>
      <c r="V12" s="30">
        <v>38533</v>
      </c>
      <c r="W12" s="24" t="s">
        <v>211</v>
      </c>
      <c r="X12" s="18" t="s">
        <v>47</v>
      </c>
      <c r="Y12" s="21" t="s">
        <v>22</v>
      </c>
    </row>
    <row r="13" spans="1:26" ht="36" x14ac:dyDescent="0.25">
      <c r="A13" s="9">
        <v>11</v>
      </c>
      <c r="B13" s="10" t="s">
        <v>68</v>
      </c>
      <c r="C13" s="10" t="s">
        <v>69</v>
      </c>
      <c r="D13" s="11" t="s">
        <v>70</v>
      </c>
      <c r="E13" s="12" t="s">
        <v>71</v>
      </c>
      <c r="F13" s="11" t="s">
        <v>255</v>
      </c>
      <c r="G13" s="13">
        <f>ROUND(9960*0.93,0)</f>
        <v>9263</v>
      </c>
      <c r="H13" s="13">
        <f t="shared" si="0"/>
        <v>8615</v>
      </c>
      <c r="I13" s="77">
        <v>2006</v>
      </c>
      <c r="J13" s="14">
        <v>1896</v>
      </c>
      <c r="K13" s="15">
        <v>850</v>
      </c>
      <c r="L13" s="14">
        <v>6</v>
      </c>
      <c r="M13" s="18">
        <v>2800</v>
      </c>
      <c r="N13" s="17" t="s">
        <v>248</v>
      </c>
      <c r="O13" s="17" t="s">
        <v>249</v>
      </c>
      <c r="P13" s="17" t="str">
        <f t="shared" si="1"/>
        <v>01.01.2023
01.01.2024</v>
      </c>
      <c r="Q13" s="17" t="str">
        <f t="shared" si="2"/>
        <v>31.12.2023
31.12.2024</v>
      </c>
      <c r="R13" s="17" t="str">
        <f t="shared" si="3"/>
        <v>01.01.2023
01.01.2024</v>
      </c>
      <c r="S13" s="17" t="str">
        <f t="shared" si="4"/>
        <v>31.12.2023
31.12.2024</v>
      </c>
      <c r="T13" s="16" t="s">
        <v>211</v>
      </c>
      <c r="U13" s="16" t="s">
        <v>211</v>
      </c>
      <c r="V13" s="30">
        <v>38895</v>
      </c>
      <c r="W13" s="24" t="s">
        <v>211</v>
      </c>
      <c r="X13" s="18" t="s">
        <v>47</v>
      </c>
      <c r="Y13" s="21" t="s">
        <v>22</v>
      </c>
    </row>
    <row r="14" spans="1:26" ht="24" x14ac:dyDescent="0.25">
      <c r="A14" s="9">
        <v>12</v>
      </c>
      <c r="B14" s="10" t="s">
        <v>72</v>
      </c>
      <c r="C14" s="10" t="s">
        <v>73</v>
      </c>
      <c r="D14" s="11" t="s">
        <v>74</v>
      </c>
      <c r="E14" s="12" t="s">
        <v>75</v>
      </c>
      <c r="F14" s="18" t="s">
        <v>67</v>
      </c>
      <c r="G14" s="13">
        <f>ROUND(26000*0.93,0)</f>
        <v>24180</v>
      </c>
      <c r="H14" s="13">
        <f t="shared" si="0"/>
        <v>22487</v>
      </c>
      <c r="I14" s="77">
        <v>2000</v>
      </c>
      <c r="J14" s="14">
        <v>11021</v>
      </c>
      <c r="K14" s="14">
        <v>21000</v>
      </c>
      <c r="L14" s="31">
        <v>2</v>
      </c>
      <c r="M14" s="11">
        <v>32000</v>
      </c>
      <c r="N14" s="17" t="s">
        <v>248</v>
      </c>
      <c r="O14" s="17" t="s">
        <v>249</v>
      </c>
      <c r="P14" s="16" t="s">
        <v>211</v>
      </c>
      <c r="Q14" s="16" t="s">
        <v>211</v>
      </c>
      <c r="R14" s="17" t="str">
        <f>N14</f>
        <v>01.01.2023
01.01.2024</v>
      </c>
      <c r="S14" s="17" t="str">
        <f>O14</f>
        <v>31.12.2023
31.12.2024</v>
      </c>
      <c r="T14" s="16" t="s">
        <v>211</v>
      </c>
      <c r="U14" s="16" t="s">
        <v>211</v>
      </c>
      <c r="V14" s="29">
        <v>36793</v>
      </c>
      <c r="W14" s="24" t="s">
        <v>211</v>
      </c>
      <c r="X14" s="18" t="s">
        <v>47</v>
      </c>
      <c r="Y14" s="21" t="s">
        <v>22</v>
      </c>
    </row>
    <row r="15" spans="1:26" ht="24" x14ac:dyDescent="0.25">
      <c r="A15" s="9">
        <v>13</v>
      </c>
      <c r="B15" s="10" t="s">
        <v>76</v>
      </c>
      <c r="C15" s="10" t="s">
        <v>77</v>
      </c>
      <c r="D15" s="11" t="s">
        <v>78</v>
      </c>
      <c r="E15" s="12" t="s">
        <v>79</v>
      </c>
      <c r="F15" s="18" t="s">
        <v>67</v>
      </c>
      <c r="G15" s="23" t="s">
        <v>211</v>
      </c>
      <c r="H15" s="23" t="s">
        <v>211</v>
      </c>
      <c r="I15" s="14">
        <v>1997</v>
      </c>
      <c r="J15" s="14">
        <v>6871</v>
      </c>
      <c r="K15" s="11">
        <v>9170</v>
      </c>
      <c r="L15" s="14">
        <v>2</v>
      </c>
      <c r="M15" s="11">
        <v>16000</v>
      </c>
      <c r="N15" s="17" t="s">
        <v>248</v>
      </c>
      <c r="O15" s="17" t="s">
        <v>249</v>
      </c>
      <c r="P15" s="17" t="str">
        <f>N15</f>
        <v>01.01.2023
01.01.2024</v>
      </c>
      <c r="Q15" s="17" t="str">
        <f>O15</f>
        <v>31.12.2023
31.12.2024</v>
      </c>
      <c r="R15" s="16" t="s">
        <v>211</v>
      </c>
      <c r="S15" s="16" t="s">
        <v>211</v>
      </c>
      <c r="T15" s="16" t="s">
        <v>211</v>
      </c>
      <c r="U15" s="16" t="s">
        <v>211</v>
      </c>
      <c r="V15" s="28">
        <v>35560</v>
      </c>
      <c r="W15" s="24" t="s">
        <v>211</v>
      </c>
      <c r="X15" s="18" t="s">
        <v>47</v>
      </c>
      <c r="Y15" s="25" t="s">
        <v>47</v>
      </c>
    </row>
    <row r="16" spans="1:26" ht="24" x14ac:dyDescent="0.25">
      <c r="A16" s="9">
        <v>14</v>
      </c>
      <c r="B16" s="10" t="s">
        <v>80</v>
      </c>
      <c r="C16" s="10" t="s">
        <v>81</v>
      </c>
      <c r="D16" s="11" t="s">
        <v>82</v>
      </c>
      <c r="E16" s="12" t="s">
        <v>83</v>
      </c>
      <c r="F16" s="18" t="s">
        <v>84</v>
      </c>
      <c r="G16" s="13">
        <f>ROUND(14510*0.93,0)</f>
        <v>13494</v>
      </c>
      <c r="H16" s="13">
        <f t="shared" si="0"/>
        <v>12549</v>
      </c>
      <c r="I16" s="14">
        <v>2009</v>
      </c>
      <c r="J16" s="14">
        <v>2402</v>
      </c>
      <c r="K16" s="18">
        <v>1040</v>
      </c>
      <c r="L16" s="14">
        <v>7</v>
      </c>
      <c r="M16" s="18">
        <v>3490</v>
      </c>
      <c r="N16" s="17" t="s">
        <v>248</v>
      </c>
      <c r="O16" s="17" t="s">
        <v>249</v>
      </c>
      <c r="P16" s="17" t="str">
        <f t="shared" ref="P16" si="5">N16</f>
        <v>01.01.2023
01.01.2024</v>
      </c>
      <c r="Q16" s="17" t="str">
        <f t="shared" ref="Q16" si="6">O16</f>
        <v>31.12.2023
31.12.2024</v>
      </c>
      <c r="R16" s="17" t="str">
        <f t="shared" ref="R16" si="7">N16</f>
        <v>01.01.2023
01.01.2024</v>
      </c>
      <c r="S16" s="17" t="str">
        <f t="shared" ref="S16" si="8">O16</f>
        <v>31.12.2023
31.12.2024</v>
      </c>
      <c r="T16" s="16" t="s">
        <v>211</v>
      </c>
      <c r="U16" s="16" t="s">
        <v>211</v>
      </c>
      <c r="V16" s="28">
        <v>40163</v>
      </c>
      <c r="W16" s="24" t="s">
        <v>211</v>
      </c>
      <c r="X16" s="18" t="s">
        <v>47</v>
      </c>
      <c r="Y16" s="21" t="s">
        <v>22</v>
      </c>
      <c r="Z16" s="2"/>
    </row>
    <row r="17" spans="1:1004" ht="36" x14ac:dyDescent="0.25">
      <c r="A17" s="9">
        <v>15</v>
      </c>
      <c r="B17" s="10" t="s">
        <v>85</v>
      </c>
      <c r="C17" s="22" t="s">
        <v>86</v>
      </c>
      <c r="D17" s="11" t="s">
        <v>87</v>
      </c>
      <c r="E17" s="12" t="s">
        <v>88</v>
      </c>
      <c r="F17" s="11" t="s">
        <v>67</v>
      </c>
      <c r="G17" s="23" t="s">
        <v>211</v>
      </c>
      <c r="H17" s="23" t="s">
        <v>211</v>
      </c>
      <c r="I17" s="15">
        <v>2000</v>
      </c>
      <c r="J17" s="14">
        <v>2461</v>
      </c>
      <c r="K17" s="15">
        <v>765</v>
      </c>
      <c r="L17" s="14">
        <v>5</v>
      </c>
      <c r="M17" s="18">
        <v>2680</v>
      </c>
      <c r="N17" s="17" t="s">
        <v>248</v>
      </c>
      <c r="O17" s="17" t="s">
        <v>249</v>
      </c>
      <c r="P17" s="16" t="s">
        <v>211</v>
      </c>
      <c r="Q17" s="16" t="s">
        <v>211</v>
      </c>
      <c r="R17" s="16" t="s">
        <v>211</v>
      </c>
      <c r="S17" s="16" t="s">
        <v>211</v>
      </c>
      <c r="T17" s="16" t="s">
        <v>211</v>
      </c>
      <c r="U17" s="16" t="s">
        <v>211</v>
      </c>
      <c r="V17" s="29">
        <v>36781</v>
      </c>
      <c r="W17" s="24" t="s">
        <v>211</v>
      </c>
      <c r="X17" s="18" t="s">
        <v>47</v>
      </c>
      <c r="Y17" s="25" t="s">
        <v>47</v>
      </c>
      <c r="Z17" s="2"/>
    </row>
    <row r="18" spans="1:1004" ht="24" x14ac:dyDescent="0.25">
      <c r="A18" s="9">
        <v>16</v>
      </c>
      <c r="B18" s="10" t="s">
        <v>89</v>
      </c>
      <c r="C18" s="22" t="s">
        <v>86</v>
      </c>
      <c r="D18" s="11" t="s">
        <v>90</v>
      </c>
      <c r="E18" s="12" t="s">
        <v>91</v>
      </c>
      <c r="F18" s="11" t="s">
        <v>67</v>
      </c>
      <c r="G18" s="23" t="s">
        <v>211</v>
      </c>
      <c r="H18" s="23" t="s">
        <v>211</v>
      </c>
      <c r="I18" s="14">
        <v>2000</v>
      </c>
      <c r="J18" s="14">
        <v>2461</v>
      </c>
      <c r="K18" s="16" t="s">
        <v>211</v>
      </c>
      <c r="L18" s="14">
        <v>6</v>
      </c>
      <c r="M18" s="18">
        <v>2680</v>
      </c>
      <c r="N18" s="17" t="s">
        <v>248</v>
      </c>
      <c r="O18" s="17" t="s">
        <v>249</v>
      </c>
      <c r="P18" s="17" t="str">
        <f>N18</f>
        <v>01.01.2023
01.01.2024</v>
      </c>
      <c r="Q18" s="17" t="str">
        <f>O18</f>
        <v>31.12.2023
31.12.2024</v>
      </c>
      <c r="R18" s="16" t="s">
        <v>211</v>
      </c>
      <c r="S18" s="16" t="s">
        <v>211</v>
      </c>
      <c r="T18" s="16" t="s">
        <v>211</v>
      </c>
      <c r="U18" s="16" t="s">
        <v>211</v>
      </c>
      <c r="V18" s="30">
        <v>36811</v>
      </c>
      <c r="W18" s="24" t="s">
        <v>211</v>
      </c>
      <c r="X18" s="18" t="s">
        <v>47</v>
      </c>
      <c r="Y18" s="25" t="s">
        <v>47</v>
      </c>
      <c r="Z18" s="2"/>
    </row>
    <row r="19" spans="1:1004" ht="24" x14ac:dyDescent="0.25">
      <c r="A19" s="9">
        <v>17</v>
      </c>
      <c r="B19" s="10" t="s">
        <v>92</v>
      </c>
      <c r="C19" s="10" t="s">
        <v>73</v>
      </c>
      <c r="D19" s="11" t="s">
        <v>93</v>
      </c>
      <c r="E19" s="12" t="s">
        <v>94</v>
      </c>
      <c r="F19" s="11" t="s">
        <v>67</v>
      </c>
      <c r="G19" s="23" t="s">
        <v>211</v>
      </c>
      <c r="H19" s="23" t="s">
        <v>211</v>
      </c>
      <c r="I19" s="14">
        <v>2000</v>
      </c>
      <c r="J19" s="14">
        <v>8970</v>
      </c>
      <c r="K19" s="15">
        <v>16140</v>
      </c>
      <c r="L19" s="14">
        <v>2</v>
      </c>
      <c r="M19" s="18">
        <v>26000</v>
      </c>
      <c r="N19" s="17" t="s">
        <v>248</v>
      </c>
      <c r="O19" s="17" t="s">
        <v>249</v>
      </c>
      <c r="P19" s="16" t="s">
        <v>211</v>
      </c>
      <c r="Q19" s="16" t="s">
        <v>211</v>
      </c>
      <c r="R19" s="16" t="s">
        <v>211</v>
      </c>
      <c r="S19" s="16" t="s">
        <v>211</v>
      </c>
      <c r="T19" s="16" t="s">
        <v>211</v>
      </c>
      <c r="U19" s="16" t="s">
        <v>211</v>
      </c>
      <c r="V19" s="30">
        <v>36588</v>
      </c>
      <c r="W19" s="24" t="s">
        <v>211</v>
      </c>
      <c r="X19" s="18" t="s">
        <v>47</v>
      </c>
      <c r="Y19" s="25" t="s">
        <v>47</v>
      </c>
      <c r="Z19" s="2"/>
    </row>
    <row r="20" spans="1:1004" ht="24" x14ac:dyDescent="0.25">
      <c r="A20" s="9">
        <v>18</v>
      </c>
      <c r="B20" s="10" t="s">
        <v>95</v>
      </c>
      <c r="C20" s="10" t="s">
        <v>96</v>
      </c>
      <c r="D20" s="11" t="s">
        <v>97</v>
      </c>
      <c r="E20" s="32" t="s">
        <v>98</v>
      </c>
      <c r="F20" s="11" t="s">
        <v>40</v>
      </c>
      <c r="G20" s="23" t="s">
        <v>211</v>
      </c>
      <c r="H20" s="23" t="s">
        <v>211</v>
      </c>
      <c r="I20" s="14">
        <v>2002</v>
      </c>
      <c r="J20" s="16" t="s">
        <v>211</v>
      </c>
      <c r="K20" s="11">
        <v>2920</v>
      </c>
      <c r="L20" s="16" t="s">
        <v>211</v>
      </c>
      <c r="M20" s="16" t="s">
        <v>211</v>
      </c>
      <c r="N20" s="17" t="s">
        <v>248</v>
      </c>
      <c r="O20" s="17" t="s">
        <v>249</v>
      </c>
      <c r="P20" s="16" t="s">
        <v>211</v>
      </c>
      <c r="Q20" s="16" t="s">
        <v>211</v>
      </c>
      <c r="R20" s="16" t="s">
        <v>211</v>
      </c>
      <c r="S20" s="16" t="s">
        <v>211</v>
      </c>
      <c r="T20" s="16" t="s">
        <v>211</v>
      </c>
      <c r="U20" s="16" t="s">
        <v>211</v>
      </c>
      <c r="V20" s="29">
        <v>37579</v>
      </c>
      <c r="W20" s="24" t="s">
        <v>211</v>
      </c>
      <c r="X20" s="18" t="s">
        <v>47</v>
      </c>
      <c r="Y20" s="25" t="s">
        <v>47</v>
      </c>
      <c r="Z20" s="2"/>
    </row>
    <row r="21" spans="1:1004" ht="24" x14ac:dyDescent="0.25">
      <c r="A21" s="9">
        <v>19</v>
      </c>
      <c r="B21" s="10" t="s">
        <v>99</v>
      </c>
      <c r="C21" s="10" t="s">
        <v>96</v>
      </c>
      <c r="D21" s="11" t="s">
        <v>100</v>
      </c>
      <c r="E21" s="12" t="s">
        <v>101</v>
      </c>
      <c r="F21" s="11" t="s">
        <v>40</v>
      </c>
      <c r="G21" s="23" t="s">
        <v>211</v>
      </c>
      <c r="H21" s="23" t="s">
        <v>211</v>
      </c>
      <c r="I21" s="14">
        <v>2006</v>
      </c>
      <c r="J21" s="16" t="s">
        <v>211</v>
      </c>
      <c r="K21" s="11">
        <v>1520</v>
      </c>
      <c r="L21" s="16" t="s">
        <v>211</v>
      </c>
      <c r="M21" s="11">
        <v>2000</v>
      </c>
      <c r="N21" s="17" t="s">
        <v>248</v>
      </c>
      <c r="O21" s="17" t="s">
        <v>249</v>
      </c>
      <c r="P21" s="16" t="s">
        <v>211</v>
      </c>
      <c r="Q21" s="16" t="s">
        <v>211</v>
      </c>
      <c r="R21" s="16" t="s">
        <v>211</v>
      </c>
      <c r="S21" s="16" t="s">
        <v>211</v>
      </c>
      <c r="T21" s="16" t="s">
        <v>211</v>
      </c>
      <c r="U21" s="16" t="s">
        <v>211</v>
      </c>
      <c r="V21" s="28">
        <v>38888</v>
      </c>
      <c r="W21" s="24" t="s">
        <v>211</v>
      </c>
      <c r="X21" s="18" t="s">
        <v>47</v>
      </c>
      <c r="Y21" s="25" t="s">
        <v>47</v>
      </c>
      <c r="Z21" s="2"/>
    </row>
    <row r="22" spans="1:1004" ht="24" x14ac:dyDescent="0.25">
      <c r="A22" s="9">
        <v>20</v>
      </c>
      <c r="B22" s="10" t="s">
        <v>102</v>
      </c>
      <c r="C22" s="10" t="s">
        <v>96</v>
      </c>
      <c r="D22" s="11" t="s">
        <v>103</v>
      </c>
      <c r="E22" s="12" t="s">
        <v>104</v>
      </c>
      <c r="F22" s="11" t="s">
        <v>40</v>
      </c>
      <c r="G22" s="23" t="s">
        <v>211</v>
      </c>
      <c r="H22" s="23" t="s">
        <v>211</v>
      </c>
      <c r="I22" s="14">
        <v>2013</v>
      </c>
      <c r="J22" s="16" t="s">
        <v>211</v>
      </c>
      <c r="K22" s="11">
        <v>1175</v>
      </c>
      <c r="L22" s="16" t="s">
        <v>211</v>
      </c>
      <c r="M22" s="16" t="s">
        <v>211</v>
      </c>
      <c r="N22" s="17" t="s">
        <v>248</v>
      </c>
      <c r="O22" s="17" t="s">
        <v>249</v>
      </c>
      <c r="P22" s="16" t="s">
        <v>211</v>
      </c>
      <c r="Q22" s="16" t="s">
        <v>211</v>
      </c>
      <c r="R22" s="16" t="s">
        <v>211</v>
      </c>
      <c r="S22" s="16" t="s">
        <v>211</v>
      </c>
      <c r="T22" s="16" t="s">
        <v>211</v>
      </c>
      <c r="U22" s="16" t="s">
        <v>211</v>
      </c>
      <c r="V22" s="28">
        <v>41499</v>
      </c>
      <c r="W22" s="24" t="s">
        <v>211</v>
      </c>
      <c r="X22" s="18" t="s">
        <v>47</v>
      </c>
      <c r="Y22" s="25" t="s">
        <v>47</v>
      </c>
      <c r="Z22" s="2"/>
    </row>
    <row r="23" spans="1:1004" ht="24" x14ac:dyDescent="0.25">
      <c r="A23" s="9">
        <v>21</v>
      </c>
      <c r="B23" s="10" t="s">
        <v>105</v>
      </c>
      <c r="C23" s="10" t="s">
        <v>106</v>
      </c>
      <c r="D23" s="11" t="s">
        <v>107</v>
      </c>
      <c r="E23" s="12" t="s">
        <v>108</v>
      </c>
      <c r="F23" s="11" t="s">
        <v>109</v>
      </c>
      <c r="G23" s="13">
        <f>ROUND(26420*0.93,0)</f>
        <v>24571</v>
      </c>
      <c r="H23" s="13">
        <f t="shared" ref="H23:H29" si="9">ROUND(G23*0.93,0)</f>
        <v>22851</v>
      </c>
      <c r="I23" s="14">
        <v>2013</v>
      </c>
      <c r="J23" s="14" t="s">
        <v>110</v>
      </c>
      <c r="K23" s="11">
        <v>477</v>
      </c>
      <c r="L23" s="14">
        <v>5</v>
      </c>
      <c r="M23" s="33">
        <v>1800</v>
      </c>
      <c r="N23" s="17" t="s">
        <v>248</v>
      </c>
      <c r="O23" s="17" t="s">
        <v>249</v>
      </c>
      <c r="P23" s="17" t="str">
        <f>N23</f>
        <v>01.01.2023
01.01.2024</v>
      </c>
      <c r="Q23" s="17" t="str">
        <f>O23</f>
        <v>31.12.2023
31.12.2024</v>
      </c>
      <c r="R23" s="17" t="str">
        <f t="shared" ref="R23:S25" si="10">N23</f>
        <v>01.01.2023
01.01.2024</v>
      </c>
      <c r="S23" s="17" t="str">
        <f t="shared" si="10"/>
        <v>31.12.2023
31.12.2024</v>
      </c>
      <c r="T23" s="17" t="str">
        <f>N23</f>
        <v>01.01.2023
01.01.2024</v>
      </c>
      <c r="U23" s="17" t="str">
        <f>O23</f>
        <v>31.12.2023
31.12.2024</v>
      </c>
      <c r="V23" s="28">
        <v>41578</v>
      </c>
      <c r="W23" s="19" t="s">
        <v>111</v>
      </c>
      <c r="X23" s="18" t="s">
        <v>47</v>
      </c>
      <c r="Y23" s="25" t="s">
        <v>47</v>
      </c>
      <c r="Z23" s="3"/>
    </row>
    <row r="24" spans="1:1004" ht="24" x14ac:dyDescent="0.25">
      <c r="A24" s="9">
        <v>22</v>
      </c>
      <c r="B24" s="10" t="s">
        <v>112</v>
      </c>
      <c r="C24" s="10" t="s">
        <v>113</v>
      </c>
      <c r="D24" s="11" t="s">
        <v>114</v>
      </c>
      <c r="E24" s="34" t="s">
        <v>115</v>
      </c>
      <c r="F24" s="11" t="s">
        <v>116</v>
      </c>
      <c r="G24" s="13">
        <f>ROUND(123550*0.93,0)</f>
        <v>114902</v>
      </c>
      <c r="H24" s="13">
        <f t="shared" si="9"/>
        <v>106859</v>
      </c>
      <c r="I24" s="14">
        <v>2012</v>
      </c>
      <c r="J24" s="16" t="s">
        <v>211</v>
      </c>
      <c r="K24" s="16" t="s">
        <v>211</v>
      </c>
      <c r="L24" s="16" t="s">
        <v>211</v>
      </c>
      <c r="M24" s="34">
        <v>18000</v>
      </c>
      <c r="N24" s="17" t="s">
        <v>248</v>
      </c>
      <c r="O24" s="17" t="s">
        <v>249</v>
      </c>
      <c r="P24" s="17" t="str">
        <f>N24</f>
        <v>01.01.2023
01.01.2024</v>
      </c>
      <c r="Q24" s="17" t="str">
        <f>O24</f>
        <v>31.12.2023
31.12.2024</v>
      </c>
      <c r="R24" s="17" t="str">
        <f t="shared" si="10"/>
        <v>01.01.2023
01.01.2024</v>
      </c>
      <c r="S24" s="17" t="str">
        <f t="shared" si="10"/>
        <v>31.12.2023
31.12.2024</v>
      </c>
      <c r="T24" s="16" t="s">
        <v>211</v>
      </c>
      <c r="U24" s="16" t="s">
        <v>211</v>
      </c>
      <c r="V24" s="29">
        <v>41726</v>
      </c>
      <c r="W24" s="24" t="s">
        <v>211</v>
      </c>
      <c r="X24" s="18" t="s">
        <v>22</v>
      </c>
      <c r="Y24" s="21" t="s">
        <v>22</v>
      </c>
      <c r="Z24" s="2"/>
    </row>
    <row r="25" spans="1:1004" ht="24" x14ac:dyDescent="0.25">
      <c r="A25" s="9">
        <v>23</v>
      </c>
      <c r="B25" s="10" t="s">
        <v>117</v>
      </c>
      <c r="C25" s="10" t="s">
        <v>118</v>
      </c>
      <c r="D25" s="11" t="s">
        <v>119</v>
      </c>
      <c r="E25" s="32" t="s">
        <v>120</v>
      </c>
      <c r="F25" s="11" t="s">
        <v>121</v>
      </c>
      <c r="G25" s="13">
        <f>ROUND(52110*0.93,0)</f>
        <v>48462</v>
      </c>
      <c r="H25" s="13">
        <f t="shared" si="9"/>
        <v>45070</v>
      </c>
      <c r="I25" s="14">
        <v>2014</v>
      </c>
      <c r="J25" s="16" t="s">
        <v>211</v>
      </c>
      <c r="K25" s="11">
        <v>27500</v>
      </c>
      <c r="L25" s="16" t="s">
        <v>211</v>
      </c>
      <c r="M25" s="11">
        <v>35000</v>
      </c>
      <c r="N25" s="17" t="s">
        <v>248</v>
      </c>
      <c r="O25" s="17" t="s">
        <v>249</v>
      </c>
      <c r="P25" s="16" t="s">
        <v>211</v>
      </c>
      <c r="Q25" s="16" t="s">
        <v>211</v>
      </c>
      <c r="R25" s="17" t="str">
        <f t="shared" si="10"/>
        <v>01.01.2023
01.01.2024</v>
      </c>
      <c r="S25" s="17" t="str">
        <f t="shared" si="10"/>
        <v>31.12.2023
31.12.2024</v>
      </c>
      <c r="T25" s="16" t="s">
        <v>211</v>
      </c>
      <c r="U25" s="16" t="s">
        <v>211</v>
      </c>
      <c r="V25" s="29">
        <v>41726</v>
      </c>
      <c r="W25" s="24" t="s">
        <v>211</v>
      </c>
      <c r="X25" s="18" t="s">
        <v>47</v>
      </c>
      <c r="Y25" s="25" t="s">
        <v>47</v>
      </c>
      <c r="Z25" s="2"/>
    </row>
    <row r="26" spans="1:1004" ht="24" x14ac:dyDescent="0.25">
      <c r="A26" s="9">
        <v>24</v>
      </c>
      <c r="B26" s="10" t="s">
        <v>122</v>
      </c>
      <c r="C26" s="10" t="s">
        <v>113</v>
      </c>
      <c r="D26" s="11" t="s">
        <v>123</v>
      </c>
      <c r="E26" s="34" t="s">
        <v>124</v>
      </c>
      <c r="F26" s="11" t="s">
        <v>67</v>
      </c>
      <c r="G26" s="13">
        <f>ROUND(47320*0.93,0)</f>
        <v>44008</v>
      </c>
      <c r="H26" s="13">
        <f t="shared" si="9"/>
        <v>40927</v>
      </c>
      <c r="I26" s="14">
        <v>2014</v>
      </c>
      <c r="J26" s="14">
        <v>2998</v>
      </c>
      <c r="K26" s="11">
        <v>800</v>
      </c>
      <c r="L26" s="16">
        <v>3</v>
      </c>
      <c r="M26" s="34">
        <v>3500</v>
      </c>
      <c r="N26" s="17" t="s">
        <v>248</v>
      </c>
      <c r="O26" s="17" t="s">
        <v>249</v>
      </c>
      <c r="P26" s="17" t="str">
        <f t="shared" ref="P26:P28" si="11">N26</f>
        <v>01.01.2023
01.01.2024</v>
      </c>
      <c r="Q26" s="17" t="str">
        <f t="shared" ref="Q26:Q28" si="12">O26</f>
        <v>31.12.2023
31.12.2024</v>
      </c>
      <c r="R26" s="17" t="str">
        <f t="shared" ref="R26:R28" si="13">N26</f>
        <v>01.01.2023
01.01.2024</v>
      </c>
      <c r="S26" s="17" t="str">
        <f t="shared" ref="S26:S28" si="14">O26</f>
        <v>31.12.2023
31.12.2024</v>
      </c>
      <c r="T26" s="17" t="str">
        <f t="shared" ref="T26:T28" si="15">N26</f>
        <v>01.01.2023
01.01.2024</v>
      </c>
      <c r="U26" s="17" t="str">
        <f t="shared" ref="U26:U28" si="16">O26</f>
        <v>31.12.2023
31.12.2024</v>
      </c>
      <c r="V26" s="29">
        <v>41799</v>
      </c>
      <c r="W26" s="24" t="s">
        <v>211</v>
      </c>
      <c r="X26" s="18" t="s">
        <v>22</v>
      </c>
      <c r="Y26" s="21" t="s">
        <v>22</v>
      </c>
      <c r="Z26" s="2"/>
    </row>
    <row r="27" spans="1:1004" ht="24" x14ac:dyDescent="0.25">
      <c r="A27" s="9">
        <v>25</v>
      </c>
      <c r="B27" s="10" t="s">
        <v>125</v>
      </c>
      <c r="C27" s="10" t="s">
        <v>126</v>
      </c>
      <c r="D27" s="11" t="s">
        <v>127</v>
      </c>
      <c r="E27" s="34" t="s">
        <v>128</v>
      </c>
      <c r="F27" s="11" t="s">
        <v>109</v>
      </c>
      <c r="G27" s="13">
        <f>ROUND(18630*0.93,0)</f>
        <v>17326</v>
      </c>
      <c r="H27" s="13">
        <f t="shared" si="9"/>
        <v>16113</v>
      </c>
      <c r="I27" s="14">
        <v>2014</v>
      </c>
      <c r="J27" s="14" t="s">
        <v>129</v>
      </c>
      <c r="K27" s="11">
        <v>470</v>
      </c>
      <c r="L27" s="14">
        <v>5</v>
      </c>
      <c r="M27" s="34">
        <v>1500</v>
      </c>
      <c r="N27" s="17" t="s">
        <v>248</v>
      </c>
      <c r="O27" s="17" t="s">
        <v>249</v>
      </c>
      <c r="P27" s="17" t="str">
        <f t="shared" si="11"/>
        <v>01.01.2023
01.01.2024</v>
      </c>
      <c r="Q27" s="17" t="str">
        <f t="shared" si="12"/>
        <v>31.12.2023
31.12.2024</v>
      </c>
      <c r="R27" s="17" t="str">
        <f t="shared" si="13"/>
        <v>01.01.2023
01.01.2024</v>
      </c>
      <c r="S27" s="17" t="str">
        <f t="shared" si="14"/>
        <v>31.12.2023
31.12.2024</v>
      </c>
      <c r="T27" s="17" t="str">
        <f t="shared" si="15"/>
        <v>01.01.2023
01.01.2024</v>
      </c>
      <c r="U27" s="17" t="str">
        <f t="shared" si="16"/>
        <v>31.12.2023
31.12.2024</v>
      </c>
      <c r="V27" s="29">
        <v>41991</v>
      </c>
      <c r="W27" s="19" t="s">
        <v>111</v>
      </c>
      <c r="X27" s="18" t="s">
        <v>47</v>
      </c>
      <c r="Y27" s="21" t="s">
        <v>22</v>
      </c>
      <c r="Z27" s="2"/>
    </row>
    <row r="28" spans="1:1004" ht="24" x14ac:dyDescent="0.25">
      <c r="A28" s="9">
        <v>26</v>
      </c>
      <c r="B28" s="10" t="s">
        <v>130</v>
      </c>
      <c r="C28" s="10" t="s">
        <v>126</v>
      </c>
      <c r="D28" s="11" t="s">
        <v>127</v>
      </c>
      <c r="E28" s="34" t="s">
        <v>131</v>
      </c>
      <c r="F28" s="11" t="s">
        <v>109</v>
      </c>
      <c r="G28" s="13">
        <f>ROUND(18630*0.93,0)</f>
        <v>17326</v>
      </c>
      <c r="H28" s="13">
        <f t="shared" si="9"/>
        <v>16113</v>
      </c>
      <c r="I28" s="14">
        <v>2014</v>
      </c>
      <c r="J28" s="14" t="s">
        <v>129</v>
      </c>
      <c r="K28" s="11">
        <v>470</v>
      </c>
      <c r="L28" s="14">
        <v>5</v>
      </c>
      <c r="M28" s="34">
        <v>1500</v>
      </c>
      <c r="N28" s="17" t="s">
        <v>248</v>
      </c>
      <c r="O28" s="17" t="s">
        <v>249</v>
      </c>
      <c r="P28" s="17" t="str">
        <f t="shared" si="11"/>
        <v>01.01.2023
01.01.2024</v>
      </c>
      <c r="Q28" s="17" t="str">
        <f t="shared" si="12"/>
        <v>31.12.2023
31.12.2024</v>
      </c>
      <c r="R28" s="17" t="str">
        <f t="shared" si="13"/>
        <v>01.01.2023
01.01.2024</v>
      </c>
      <c r="S28" s="17" t="str">
        <f t="shared" si="14"/>
        <v>31.12.2023
31.12.2024</v>
      </c>
      <c r="T28" s="17" t="str">
        <f t="shared" si="15"/>
        <v>01.01.2023
01.01.2024</v>
      </c>
      <c r="U28" s="17" t="str">
        <f t="shared" si="16"/>
        <v>31.12.2023
31.12.2024</v>
      </c>
      <c r="V28" s="29">
        <v>41991</v>
      </c>
      <c r="W28" s="19" t="s">
        <v>111</v>
      </c>
      <c r="X28" s="18" t="s">
        <v>47</v>
      </c>
      <c r="Y28" s="21" t="s">
        <v>22</v>
      </c>
      <c r="Z28" s="2"/>
    </row>
    <row r="29" spans="1:1004" ht="24" x14ac:dyDescent="0.25">
      <c r="A29" s="9">
        <v>27</v>
      </c>
      <c r="B29" s="10" t="s">
        <v>132</v>
      </c>
      <c r="C29" s="10" t="s">
        <v>29</v>
      </c>
      <c r="D29" s="11" t="s">
        <v>133</v>
      </c>
      <c r="E29" s="34" t="s">
        <v>134</v>
      </c>
      <c r="F29" s="11" t="s">
        <v>67</v>
      </c>
      <c r="G29" s="13">
        <f>ROUND(29060*0.93,0)</f>
        <v>27026</v>
      </c>
      <c r="H29" s="13">
        <f t="shared" si="9"/>
        <v>25134</v>
      </c>
      <c r="I29" s="14">
        <v>2015</v>
      </c>
      <c r="J29" s="14">
        <v>1368</v>
      </c>
      <c r="K29" s="11">
        <v>930</v>
      </c>
      <c r="L29" s="14">
        <v>3</v>
      </c>
      <c r="M29" s="34">
        <v>2215</v>
      </c>
      <c r="N29" s="17" t="s">
        <v>248</v>
      </c>
      <c r="O29" s="17" t="s">
        <v>249</v>
      </c>
      <c r="P29" s="17" t="str">
        <f t="shared" ref="P29" si="17">N29</f>
        <v>01.01.2023
01.01.2024</v>
      </c>
      <c r="Q29" s="17" t="str">
        <f t="shared" ref="Q29" si="18">O29</f>
        <v>31.12.2023
31.12.2024</v>
      </c>
      <c r="R29" s="17" t="str">
        <f t="shared" ref="R29" si="19">N29</f>
        <v>01.01.2023
01.01.2024</v>
      </c>
      <c r="S29" s="17" t="str">
        <f t="shared" ref="S29" si="20">O29</f>
        <v>31.12.2023
31.12.2024</v>
      </c>
      <c r="T29" s="16" t="s">
        <v>211</v>
      </c>
      <c r="U29" s="16" t="s">
        <v>211</v>
      </c>
      <c r="V29" s="29">
        <v>42349</v>
      </c>
      <c r="W29" s="24" t="s">
        <v>211</v>
      </c>
      <c r="X29" s="18" t="s">
        <v>47</v>
      </c>
      <c r="Y29" s="25" t="s">
        <v>47</v>
      </c>
      <c r="Z29" s="2"/>
    </row>
    <row r="30" spans="1:1004" ht="24" x14ac:dyDescent="0.25">
      <c r="A30" s="9">
        <v>28</v>
      </c>
      <c r="B30" s="10" t="s">
        <v>135</v>
      </c>
      <c r="C30" s="10" t="s">
        <v>136</v>
      </c>
      <c r="D30" s="11" t="s">
        <v>137</v>
      </c>
      <c r="E30" s="34" t="s">
        <v>138</v>
      </c>
      <c r="F30" s="11" t="s">
        <v>40</v>
      </c>
      <c r="G30" s="23" t="s">
        <v>211</v>
      </c>
      <c r="H30" s="23" t="s">
        <v>211</v>
      </c>
      <c r="I30" s="14">
        <v>2015</v>
      </c>
      <c r="J30" s="16" t="s">
        <v>211</v>
      </c>
      <c r="K30" s="11">
        <v>2430</v>
      </c>
      <c r="L30" s="16" t="s">
        <v>211</v>
      </c>
      <c r="M30" s="34">
        <v>5160</v>
      </c>
      <c r="N30" s="17" t="s">
        <v>248</v>
      </c>
      <c r="O30" s="17" t="s">
        <v>249</v>
      </c>
      <c r="P30" s="16" t="s">
        <v>211</v>
      </c>
      <c r="Q30" s="16" t="s">
        <v>211</v>
      </c>
      <c r="R30" s="16" t="s">
        <v>211</v>
      </c>
      <c r="S30" s="16" t="s">
        <v>211</v>
      </c>
      <c r="T30" s="16" t="s">
        <v>211</v>
      </c>
      <c r="U30" s="16" t="s">
        <v>211</v>
      </c>
      <c r="V30" s="17">
        <v>42230</v>
      </c>
      <c r="W30" s="24" t="s">
        <v>211</v>
      </c>
      <c r="X30" s="18" t="s">
        <v>47</v>
      </c>
      <c r="Y30" s="25" t="s">
        <v>47</v>
      </c>
      <c r="Z30" s="2"/>
    </row>
    <row r="31" spans="1:1004" ht="24" x14ac:dyDescent="0.25">
      <c r="A31" s="9">
        <v>29</v>
      </c>
      <c r="B31" s="10" t="s">
        <v>139</v>
      </c>
      <c r="C31" s="10" t="s">
        <v>113</v>
      </c>
      <c r="D31" s="11" t="s">
        <v>65</v>
      </c>
      <c r="E31" s="34" t="s">
        <v>140</v>
      </c>
      <c r="F31" s="11" t="s">
        <v>67</v>
      </c>
      <c r="G31" s="13">
        <f>ROUND(13340*0.93,0)</f>
        <v>12406</v>
      </c>
      <c r="H31" s="13">
        <f t="shared" ref="H31:H34" si="21">ROUND(G31*0.93,0)</f>
        <v>11538</v>
      </c>
      <c r="I31" s="14">
        <v>2012</v>
      </c>
      <c r="J31" s="14">
        <v>2287</v>
      </c>
      <c r="K31" s="11">
        <v>2720</v>
      </c>
      <c r="L31" s="14">
        <v>7</v>
      </c>
      <c r="M31" s="34">
        <v>3500</v>
      </c>
      <c r="N31" s="17" t="s">
        <v>248</v>
      </c>
      <c r="O31" s="17" t="s">
        <v>249</v>
      </c>
      <c r="P31" s="17" t="str">
        <f t="shared" ref="P31:P33" si="22">N31</f>
        <v>01.01.2023
01.01.2024</v>
      </c>
      <c r="Q31" s="17" t="str">
        <f t="shared" ref="Q31:Q33" si="23">O31</f>
        <v>31.12.2023
31.12.2024</v>
      </c>
      <c r="R31" s="17" t="str">
        <f t="shared" ref="R31:R33" si="24">N31</f>
        <v>01.01.2023
01.01.2024</v>
      </c>
      <c r="S31" s="17" t="str">
        <f t="shared" ref="S31:S33" si="25">O31</f>
        <v>31.12.2023
31.12.2024</v>
      </c>
      <c r="T31" s="16" t="s">
        <v>211</v>
      </c>
      <c r="U31" s="16" t="s">
        <v>211</v>
      </c>
      <c r="V31" s="29">
        <v>42201</v>
      </c>
      <c r="W31" s="24" t="s">
        <v>211</v>
      </c>
      <c r="X31" s="18" t="s">
        <v>47</v>
      </c>
      <c r="Y31" s="25" t="s">
        <v>47</v>
      </c>
      <c r="Z31" s="2"/>
    </row>
    <row r="32" spans="1:1004" ht="24" x14ac:dyDescent="0.25">
      <c r="A32" s="9">
        <v>30</v>
      </c>
      <c r="B32" s="10" t="s">
        <v>141</v>
      </c>
      <c r="C32" s="10" t="s">
        <v>142</v>
      </c>
      <c r="D32" s="11" t="s">
        <v>143</v>
      </c>
      <c r="E32" s="34" t="s">
        <v>144</v>
      </c>
      <c r="F32" s="11" t="s">
        <v>145</v>
      </c>
      <c r="G32" s="13">
        <f>ROUND(196840*0.93,0)</f>
        <v>183061</v>
      </c>
      <c r="H32" s="13">
        <f t="shared" si="21"/>
        <v>170247</v>
      </c>
      <c r="I32" s="14">
        <v>2014</v>
      </c>
      <c r="J32" s="14">
        <v>6728</v>
      </c>
      <c r="K32" s="16" t="s">
        <v>211</v>
      </c>
      <c r="L32" s="14">
        <v>2</v>
      </c>
      <c r="M32" s="34">
        <v>10300</v>
      </c>
      <c r="N32" s="17" t="s">
        <v>248</v>
      </c>
      <c r="O32" s="17" t="s">
        <v>249</v>
      </c>
      <c r="P32" s="17" t="str">
        <f t="shared" si="22"/>
        <v>01.01.2023
01.01.2024</v>
      </c>
      <c r="Q32" s="17" t="str">
        <f t="shared" si="23"/>
        <v>31.12.2023
31.12.2024</v>
      </c>
      <c r="R32" s="17" t="str">
        <f t="shared" si="24"/>
        <v>01.01.2023
01.01.2024</v>
      </c>
      <c r="S32" s="17" t="str">
        <f t="shared" si="25"/>
        <v>31.12.2023
31.12.2024</v>
      </c>
      <c r="T32" s="16" t="s">
        <v>211</v>
      </c>
      <c r="U32" s="16" t="s">
        <v>211</v>
      </c>
      <c r="V32" s="29">
        <v>42110</v>
      </c>
      <c r="W32" s="24" t="s">
        <v>211</v>
      </c>
      <c r="X32" s="18" t="s">
        <v>47</v>
      </c>
      <c r="Y32" s="25" t="s">
        <v>47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</row>
    <row r="33" spans="1:1004" ht="24" x14ac:dyDescent="0.25">
      <c r="A33" s="9">
        <v>31</v>
      </c>
      <c r="B33" s="10" t="s">
        <v>146</v>
      </c>
      <c r="C33" s="10" t="s">
        <v>64</v>
      </c>
      <c r="D33" s="11" t="s">
        <v>147</v>
      </c>
      <c r="E33" s="34" t="s">
        <v>148</v>
      </c>
      <c r="F33" s="11" t="s">
        <v>67</v>
      </c>
      <c r="G33" s="13">
        <f>ROUND(182930*0.93,0)</f>
        <v>170125</v>
      </c>
      <c r="H33" s="13">
        <f t="shared" si="21"/>
        <v>158216</v>
      </c>
      <c r="I33" s="14">
        <v>2014</v>
      </c>
      <c r="J33" s="14">
        <v>6728</v>
      </c>
      <c r="K33" s="16" t="s">
        <v>211</v>
      </c>
      <c r="L33" s="14">
        <v>3</v>
      </c>
      <c r="M33" s="34">
        <v>18000</v>
      </c>
      <c r="N33" s="17" t="s">
        <v>248</v>
      </c>
      <c r="O33" s="17" t="s">
        <v>249</v>
      </c>
      <c r="P33" s="17" t="str">
        <f t="shared" si="22"/>
        <v>01.01.2023
01.01.2024</v>
      </c>
      <c r="Q33" s="17" t="str">
        <f t="shared" si="23"/>
        <v>31.12.2023
31.12.2024</v>
      </c>
      <c r="R33" s="17" t="str">
        <f t="shared" si="24"/>
        <v>01.01.2023
01.01.2024</v>
      </c>
      <c r="S33" s="17" t="str">
        <f t="shared" si="25"/>
        <v>31.12.2023
31.12.2024</v>
      </c>
      <c r="T33" s="16" t="s">
        <v>211</v>
      </c>
      <c r="U33" s="16" t="s">
        <v>211</v>
      </c>
      <c r="V33" s="29">
        <v>42038</v>
      </c>
      <c r="W33" s="24" t="s">
        <v>211</v>
      </c>
      <c r="X33" s="18" t="s">
        <v>47</v>
      </c>
      <c r="Y33" s="25" t="s">
        <v>47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</row>
    <row r="34" spans="1:1004" ht="24" x14ac:dyDescent="0.25">
      <c r="A34" s="9">
        <v>32</v>
      </c>
      <c r="B34" s="10" t="s">
        <v>149</v>
      </c>
      <c r="C34" s="10" t="s">
        <v>150</v>
      </c>
      <c r="D34" s="11" t="s">
        <v>151</v>
      </c>
      <c r="E34" s="34" t="s">
        <v>152</v>
      </c>
      <c r="F34" s="11" t="s">
        <v>121</v>
      </c>
      <c r="G34" s="13">
        <f>ROUND(88940*0.93,0)</f>
        <v>82714</v>
      </c>
      <c r="H34" s="13">
        <f t="shared" si="21"/>
        <v>76924</v>
      </c>
      <c r="I34" s="14">
        <v>2015</v>
      </c>
      <c r="J34" s="16" t="s">
        <v>211</v>
      </c>
      <c r="K34" s="11">
        <v>26000</v>
      </c>
      <c r="L34" s="16" t="s">
        <v>211</v>
      </c>
      <c r="M34" s="34">
        <v>35500</v>
      </c>
      <c r="N34" s="17" t="s">
        <v>248</v>
      </c>
      <c r="O34" s="17" t="s">
        <v>249</v>
      </c>
      <c r="P34" s="16" t="s">
        <v>211</v>
      </c>
      <c r="Q34" s="16" t="s">
        <v>211</v>
      </c>
      <c r="R34" s="17" t="str">
        <f t="shared" ref="R34" si="26">N34</f>
        <v>01.01.2023
01.01.2024</v>
      </c>
      <c r="S34" s="17" t="str">
        <f t="shared" ref="S34" si="27">O34</f>
        <v>31.12.2023
31.12.2024</v>
      </c>
      <c r="T34" s="16" t="s">
        <v>211</v>
      </c>
      <c r="U34" s="16" t="s">
        <v>211</v>
      </c>
      <c r="V34" s="29">
        <v>42158</v>
      </c>
      <c r="W34" s="24" t="s">
        <v>211</v>
      </c>
      <c r="X34" s="18" t="s">
        <v>47</v>
      </c>
      <c r="Y34" s="25" t="s">
        <v>47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</row>
    <row r="35" spans="1:1004" ht="24" x14ac:dyDescent="0.25">
      <c r="A35" s="9">
        <v>33</v>
      </c>
      <c r="B35" s="10" t="s">
        <v>153</v>
      </c>
      <c r="C35" s="10" t="s">
        <v>154</v>
      </c>
      <c r="D35" s="11" t="s">
        <v>155</v>
      </c>
      <c r="E35" s="34" t="s">
        <v>156</v>
      </c>
      <c r="F35" s="11" t="s">
        <v>157</v>
      </c>
      <c r="G35" s="23" t="s">
        <v>211</v>
      </c>
      <c r="H35" s="23" t="s">
        <v>211</v>
      </c>
      <c r="I35" s="14">
        <v>2002</v>
      </c>
      <c r="J35" s="14">
        <v>2499</v>
      </c>
      <c r="K35" s="16" t="s">
        <v>211</v>
      </c>
      <c r="L35" s="14">
        <v>9</v>
      </c>
      <c r="M35" s="34">
        <v>3300</v>
      </c>
      <c r="N35" s="17" t="s">
        <v>248</v>
      </c>
      <c r="O35" s="17" t="s">
        <v>249</v>
      </c>
      <c r="P35" s="16" t="s">
        <v>211</v>
      </c>
      <c r="Q35" s="16" t="s">
        <v>211</v>
      </c>
      <c r="R35" s="16" t="s">
        <v>211</v>
      </c>
      <c r="S35" s="16" t="s">
        <v>211</v>
      </c>
      <c r="T35" s="16" t="s">
        <v>211</v>
      </c>
      <c r="U35" s="16" t="s">
        <v>211</v>
      </c>
      <c r="V35" s="29">
        <v>37567</v>
      </c>
      <c r="W35" s="24" t="s">
        <v>211</v>
      </c>
      <c r="X35" s="18" t="s">
        <v>47</v>
      </c>
      <c r="Y35" s="25" t="s">
        <v>47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</row>
    <row r="36" spans="1:1004" ht="24" x14ac:dyDescent="0.25">
      <c r="A36" s="9">
        <v>34</v>
      </c>
      <c r="B36" s="10" t="s">
        <v>158</v>
      </c>
      <c r="C36" s="10" t="s">
        <v>126</v>
      </c>
      <c r="D36" s="11" t="s">
        <v>127</v>
      </c>
      <c r="E36" s="34" t="s">
        <v>159</v>
      </c>
      <c r="F36" s="11" t="s">
        <v>109</v>
      </c>
      <c r="G36" s="13">
        <f>ROUND(20850*0.93,0)</f>
        <v>19391</v>
      </c>
      <c r="H36" s="13">
        <f t="shared" ref="H36:H38" si="28">ROUND(G36*0.93,0)</f>
        <v>18034</v>
      </c>
      <c r="I36" s="14">
        <v>2016</v>
      </c>
      <c r="J36" s="14">
        <v>1149</v>
      </c>
      <c r="K36" s="16" t="s">
        <v>211</v>
      </c>
      <c r="L36" s="14">
        <v>5</v>
      </c>
      <c r="M36" s="34">
        <v>1500</v>
      </c>
      <c r="N36" s="17" t="s">
        <v>248</v>
      </c>
      <c r="O36" s="17" t="s">
        <v>249</v>
      </c>
      <c r="P36" s="17" t="str">
        <f t="shared" ref="P36:P38" si="29">N36</f>
        <v>01.01.2023
01.01.2024</v>
      </c>
      <c r="Q36" s="17" t="str">
        <f t="shared" ref="Q36:Q38" si="30">O36</f>
        <v>31.12.2023
31.12.2024</v>
      </c>
      <c r="R36" s="17" t="str">
        <f t="shared" ref="R36:R38" si="31">N36</f>
        <v>01.01.2023
01.01.2024</v>
      </c>
      <c r="S36" s="17" t="str">
        <f t="shared" ref="S36:S38" si="32">O36</f>
        <v>31.12.2023
31.12.2024</v>
      </c>
      <c r="T36" s="16" t="s">
        <v>211</v>
      </c>
      <c r="U36" s="16" t="s">
        <v>211</v>
      </c>
      <c r="V36" s="29">
        <v>42713</v>
      </c>
      <c r="W36" s="24" t="s">
        <v>211</v>
      </c>
      <c r="X36" s="18" t="s">
        <v>47</v>
      </c>
      <c r="Y36" s="21" t="s">
        <v>22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</row>
    <row r="37" spans="1:1004" ht="24" x14ac:dyDescent="0.25">
      <c r="A37" s="9">
        <v>35</v>
      </c>
      <c r="B37" s="10" t="s">
        <v>160</v>
      </c>
      <c r="C37" s="10" t="s">
        <v>126</v>
      </c>
      <c r="D37" s="11" t="s">
        <v>127</v>
      </c>
      <c r="E37" s="34" t="s">
        <v>161</v>
      </c>
      <c r="F37" s="11" t="s">
        <v>109</v>
      </c>
      <c r="G37" s="13">
        <f>ROUND(24730*0.93,0)</f>
        <v>22999</v>
      </c>
      <c r="H37" s="13">
        <f t="shared" si="28"/>
        <v>21389</v>
      </c>
      <c r="I37" s="14">
        <v>2016</v>
      </c>
      <c r="J37" s="14">
        <v>898</v>
      </c>
      <c r="K37" s="16" t="s">
        <v>211</v>
      </c>
      <c r="L37" s="14">
        <v>5</v>
      </c>
      <c r="M37" s="34">
        <v>1550</v>
      </c>
      <c r="N37" s="17" t="s">
        <v>248</v>
      </c>
      <c r="O37" s="17" t="s">
        <v>249</v>
      </c>
      <c r="P37" s="17" t="str">
        <f t="shared" si="29"/>
        <v>01.01.2023
01.01.2024</v>
      </c>
      <c r="Q37" s="17" t="str">
        <f t="shared" si="30"/>
        <v>31.12.2023
31.12.2024</v>
      </c>
      <c r="R37" s="17" t="str">
        <f t="shared" si="31"/>
        <v>01.01.2023
01.01.2024</v>
      </c>
      <c r="S37" s="17" t="str">
        <f t="shared" si="32"/>
        <v>31.12.2023
31.12.2024</v>
      </c>
      <c r="T37" s="16" t="s">
        <v>211</v>
      </c>
      <c r="U37" s="16" t="s">
        <v>211</v>
      </c>
      <c r="V37" s="29">
        <v>42600</v>
      </c>
      <c r="W37" s="24" t="s">
        <v>211</v>
      </c>
      <c r="X37" s="18" t="s">
        <v>47</v>
      </c>
      <c r="Y37" s="21" t="s">
        <v>22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</row>
    <row r="38" spans="1:1004" ht="24" x14ac:dyDescent="0.25">
      <c r="A38" s="9">
        <v>36</v>
      </c>
      <c r="B38" s="10" t="s">
        <v>162</v>
      </c>
      <c r="C38" s="10" t="s">
        <v>126</v>
      </c>
      <c r="D38" s="11" t="s">
        <v>127</v>
      </c>
      <c r="E38" s="34" t="s">
        <v>163</v>
      </c>
      <c r="F38" s="11" t="s">
        <v>109</v>
      </c>
      <c r="G38" s="13">
        <f>ROUND(19580*0.93,0)</f>
        <v>18209</v>
      </c>
      <c r="H38" s="13">
        <f t="shared" si="28"/>
        <v>16934</v>
      </c>
      <c r="I38" s="14">
        <v>2016</v>
      </c>
      <c r="J38" s="14">
        <v>1149</v>
      </c>
      <c r="K38" s="16" t="s">
        <v>211</v>
      </c>
      <c r="L38" s="14">
        <v>5</v>
      </c>
      <c r="M38" s="34">
        <v>1500</v>
      </c>
      <c r="N38" s="17" t="s">
        <v>248</v>
      </c>
      <c r="O38" s="17" t="s">
        <v>249</v>
      </c>
      <c r="P38" s="17" t="str">
        <f t="shared" si="29"/>
        <v>01.01.2023
01.01.2024</v>
      </c>
      <c r="Q38" s="17" t="str">
        <f t="shared" si="30"/>
        <v>31.12.2023
31.12.2024</v>
      </c>
      <c r="R38" s="17" t="str">
        <f t="shared" si="31"/>
        <v>01.01.2023
01.01.2024</v>
      </c>
      <c r="S38" s="17" t="str">
        <f t="shared" si="32"/>
        <v>31.12.2023
31.12.2024</v>
      </c>
      <c r="T38" s="16" t="s">
        <v>211</v>
      </c>
      <c r="U38" s="16" t="s">
        <v>211</v>
      </c>
      <c r="V38" s="29">
        <v>42576</v>
      </c>
      <c r="W38" s="24" t="s">
        <v>211</v>
      </c>
      <c r="X38" s="18" t="s">
        <v>47</v>
      </c>
      <c r="Y38" s="21" t="s">
        <v>22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</row>
    <row r="39" spans="1:1004" ht="24" x14ac:dyDescent="0.25">
      <c r="A39" s="9">
        <v>37</v>
      </c>
      <c r="B39" s="10" t="s">
        <v>164</v>
      </c>
      <c r="C39" s="10" t="s">
        <v>64</v>
      </c>
      <c r="D39" s="11" t="s">
        <v>165</v>
      </c>
      <c r="E39" s="34" t="s">
        <v>166</v>
      </c>
      <c r="F39" s="11" t="s">
        <v>67</v>
      </c>
      <c r="G39" s="23" t="s">
        <v>211</v>
      </c>
      <c r="H39" s="23" t="s">
        <v>211</v>
      </c>
      <c r="I39" s="14">
        <v>2007</v>
      </c>
      <c r="J39" s="14">
        <v>7790</v>
      </c>
      <c r="K39" s="11">
        <v>13400</v>
      </c>
      <c r="L39" s="14">
        <v>2</v>
      </c>
      <c r="M39" s="34">
        <v>26000</v>
      </c>
      <c r="N39" s="17" t="s">
        <v>248</v>
      </c>
      <c r="O39" s="17" t="s">
        <v>249</v>
      </c>
      <c r="P39" s="16" t="s">
        <v>211</v>
      </c>
      <c r="Q39" s="16" t="s">
        <v>211</v>
      </c>
      <c r="R39" s="16" t="s">
        <v>211</v>
      </c>
      <c r="S39" s="16" t="s">
        <v>211</v>
      </c>
      <c r="T39" s="16" t="s">
        <v>211</v>
      </c>
      <c r="U39" s="16" t="s">
        <v>211</v>
      </c>
      <c r="V39" s="29">
        <v>39153</v>
      </c>
      <c r="W39" s="24" t="s">
        <v>211</v>
      </c>
      <c r="X39" s="18" t="s">
        <v>47</v>
      </c>
      <c r="Y39" s="21" t="s">
        <v>22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</row>
    <row r="40" spans="1:1004" ht="24" x14ac:dyDescent="0.25">
      <c r="A40" s="9">
        <v>38</v>
      </c>
      <c r="B40" s="10" t="s">
        <v>167</v>
      </c>
      <c r="C40" s="10" t="s">
        <v>168</v>
      </c>
      <c r="D40" s="11" t="s">
        <v>169</v>
      </c>
      <c r="E40" s="35" t="s">
        <v>170</v>
      </c>
      <c r="F40" s="11" t="s">
        <v>145</v>
      </c>
      <c r="G40" s="13">
        <f>ROUND(79150*0.93,0)</f>
        <v>73610</v>
      </c>
      <c r="H40" s="13">
        <f t="shared" ref="H40" si="33">ROUND(G40*0.93,0)</f>
        <v>68457</v>
      </c>
      <c r="I40" s="14">
        <v>2015</v>
      </c>
      <c r="J40" s="14">
        <v>2216</v>
      </c>
      <c r="K40" s="16" t="s">
        <v>211</v>
      </c>
      <c r="L40" s="14">
        <v>1</v>
      </c>
      <c r="M40" s="34">
        <v>4100</v>
      </c>
      <c r="N40" s="17" t="s">
        <v>248</v>
      </c>
      <c r="O40" s="17" t="s">
        <v>249</v>
      </c>
      <c r="P40" s="17" t="str">
        <f t="shared" ref="P40" si="34">N40</f>
        <v>01.01.2023
01.01.2024</v>
      </c>
      <c r="Q40" s="17" t="str">
        <f t="shared" ref="Q40" si="35">O40</f>
        <v>31.12.2023
31.12.2024</v>
      </c>
      <c r="R40" s="17" t="str">
        <f t="shared" ref="R40" si="36">N40</f>
        <v>01.01.2023
01.01.2024</v>
      </c>
      <c r="S40" s="17" t="str">
        <f t="shared" ref="S40" si="37">O40</f>
        <v>31.12.2023
31.12.2024</v>
      </c>
      <c r="T40" s="16" t="s">
        <v>211</v>
      </c>
      <c r="U40" s="16" t="s">
        <v>211</v>
      </c>
      <c r="V40" s="27" t="s">
        <v>211</v>
      </c>
      <c r="W40" s="24" t="s">
        <v>211</v>
      </c>
      <c r="X40" s="18" t="s">
        <v>47</v>
      </c>
      <c r="Y40" s="25" t="s">
        <v>47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</row>
    <row r="41" spans="1:1004" ht="36" x14ac:dyDescent="0.25">
      <c r="A41" s="9">
        <v>39</v>
      </c>
      <c r="B41" s="10" t="s">
        <v>171</v>
      </c>
      <c r="C41" s="10" t="s">
        <v>172</v>
      </c>
      <c r="D41" s="36" t="s">
        <v>173</v>
      </c>
      <c r="E41" s="34" t="s">
        <v>174</v>
      </c>
      <c r="F41" s="11" t="s">
        <v>175</v>
      </c>
      <c r="G41" s="23" t="s">
        <v>211</v>
      </c>
      <c r="H41" s="23" t="s">
        <v>211</v>
      </c>
      <c r="I41" s="14">
        <v>2018</v>
      </c>
      <c r="J41" s="16" t="s">
        <v>211</v>
      </c>
      <c r="K41" s="16" t="s">
        <v>211</v>
      </c>
      <c r="L41" s="16" t="s">
        <v>211</v>
      </c>
      <c r="M41" s="34">
        <v>4120</v>
      </c>
      <c r="N41" s="17" t="s">
        <v>248</v>
      </c>
      <c r="O41" s="17" t="s">
        <v>249</v>
      </c>
      <c r="P41" s="16" t="s">
        <v>211</v>
      </c>
      <c r="Q41" s="16" t="s">
        <v>211</v>
      </c>
      <c r="R41" s="16" t="s">
        <v>211</v>
      </c>
      <c r="S41" s="16" t="s">
        <v>211</v>
      </c>
      <c r="T41" s="16" t="s">
        <v>211</v>
      </c>
      <c r="U41" s="16" t="s">
        <v>211</v>
      </c>
      <c r="V41" s="27" t="s">
        <v>211</v>
      </c>
      <c r="W41" s="24" t="s">
        <v>211</v>
      </c>
      <c r="X41" s="18" t="s">
        <v>47</v>
      </c>
      <c r="Y41" s="25" t="s">
        <v>47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</row>
    <row r="42" spans="1:1004" ht="24" x14ac:dyDescent="0.25">
      <c r="A42" s="9">
        <v>40</v>
      </c>
      <c r="B42" s="10" t="s">
        <v>176</v>
      </c>
      <c r="C42" s="22" t="s">
        <v>177</v>
      </c>
      <c r="D42" s="11" t="s">
        <v>178</v>
      </c>
      <c r="E42" s="12">
        <v>249109</v>
      </c>
      <c r="F42" s="11" t="s">
        <v>215</v>
      </c>
      <c r="G42" s="23" t="s">
        <v>211</v>
      </c>
      <c r="H42" s="23" t="s">
        <v>211</v>
      </c>
      <c r="I42" s="15">
        <v>2006</v>
      </c>
      <c r="J42" s="15">
        <v>435</v>
      </c>
      <c r="K42" s="16" t="s">
        <v>211</v>
      </c>
      <c r="L42" s="15">
        <v>1</v>
      </c>
      <c r="M42" s="16" t="s">
        <v>211</v>
      </c>
      <c r="N42" s="17" t="s">
        <v>248</v>
      </c>
      <c r="O42" s="17" t="s">
        <v>249</v>
      </c>
      <c r="P42" s="16" t="s">
        <v>211</v>
      </c>
      <c r="Q42" s="16" t="s">
        <v>211</v>
      </c>
      <c r="R42" s="16" t="s">
        <v>211</v>
      </c>
      <c r="S42" s="16" t="s">
        <v>211</v>
      </c>
      <c r="T42" s="16" t="s">
        <v>211</v>
      </c>
      <c r="U42" s="16" t="s">
        <v>211</v>
      </c>
      <c r="V42" s="29">
        <v>38971</v>
      </c>
      <c r="W42" s="24" t="s">
        <v>211</v>
      </c>
      <c r="X42" s="18" t="s">
        <v>47</v>
      </c>
      <c r="Y42" s="25" t="s">
        <v>47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4"/>
      <c r="AKJ42" s="4"/>
      <c r="AKK42" s="4"/>
      <c r="AKL42" s="4"/>
      <c r="AKM42" s="4"/>
      <c r="AKN42" s="4"/>
      <c r="AKO42" s="4"/>
      <c r="AKP42" s="4"/>
      <c r="AKQ42" s="4"/>
      <c r="AKR42" s="4"/>
      <c r="AKS42" s="4"/>
      <c r="AKT42" s="4"/>
      <c r="AKU42" s="4"/>
      <c r="AKV42" s="4"/>
      <c r="AKW42" s="4"/>
      <c r="AKX42" s="4"/>
      <c r="AKY42" s="4"/>
      <c r="AKZ42" s="4"/>
      <c r="ALA42" s="4"/>
      <c r="ALB42" s="4"/>
      <c r="ALC42" s="4"/>
      <c r="ALD42" s="4"/>
      <c r="ALE42" s="4"/>
      <c r="ALF42" s="4"/>
      <c r="ALG42" s="4"/>
      <c r="ALH42" s="4"/>
      <c r="ALI42" s="4"/>
      <c r="ALJ42" s="4"/>
      <c r="ALK42" s="4"/>
      <c r="ALL42" s="4"/>
      <c r="ALM42" s="4"/>
      <c r="ALN42" s="4"/>
      <c r="ALO42" s="4"/>
      <c r="ALP42" s="4"/>
    </row>
    <row r="43" spans="1:1004" ht="24" x14ac:dyDescent="0.25">
      <c r="A43" s="9">
        <v>41</v>
      </c>
      <c r="B43" s="10" t="s">
        <v>179</v>
      </c>
      <c r="C43" s="10" t="s">
        <v>180</v>
      </c>
      <c r="D43" s="11" t="s">
        <v>181</v>
      </c>
      <c r="E43" s="12">
        <v>60116809</v>
      </c>
      <c r="F43" s="18" t="s">
        <v>216</v>
      </c>
      <c r="G43" s="23" t="s">
        <v>211</v>
      </c>
      <c r="H43" s="23" t="s">
        <v>211</v>
      </c>
      <c r="I43" s="14">
        <v>2002</v>
      </c>
      <c r="J43" s="15">
        <v>1360</v>
      </c>
      <c r="K43" s="16" t="s">
        <v>211</v>
      </c>
      <c r="L43" s="15">
        <v>1</v>
      </c>
      <c r="M43" s="16" t="s">
        <v>211</v>
      </c>
      <c r="N43" s="17" t="s">
        <v>248</v>
      </c>
      <c r="O43" s="17" t="s">
        <v>249</v>
      </c>
      <c r="P43" s="16" t="s">
        <v>211</v>
      </c>
      <c r="Q43" s="16" t="s">
        <v>211</v>
      </c>
      <c r="R43" s="16" t="s">
        <v>211</v>
      </c>
      <c r="S43" s="16" t="s">
        <v>211</v>
      </c>
      <c r="T43" s="16" t="s">
        <v>211</v>
      </c>
      <c r="U43" s="16" t="s">
        <v>211</v>
      </c>
      <c r="V43" s="29">
        <v>37621</v>
      </c>
      <c r="W43" s="24" t="s">
        <v>211</v>
      </c>
      <c r="X43" s="18" t="s">
        <v>47</v>
      </c>
      <c r="Y43" s="25" t="s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  <c r="ADR43" s="4"/>
      <c r="ADS43" s="4"/>
      <c r="ADT43" s="4"/>
      <c r="ADU43" s="4"/>
      <c r="ADV43" s="4"/>
      <c r="ADW43" s="4"/>
      <c r="ADX43" s="4"/>
      <c r="ADY43" s="4"/>
      <c r="ADZ43" s="4"/>
      <c r="AEA43" s="4"/>
      <c r="AEB43" s="4"/>
      <c r="AEC43" s="4"/>
      <c r="AED43" s="4"/>
      <c r="AEE43" s="4"/>
      <c r="AEF43" s="4"/>
      <c r="AEG43" s="4"/>
      <c r="AEH43" s="4"/>
      <c r="AEI43" s="4"/>
      <c r="AEJ43" s="4"/>
      <c r="AEK43" s="4"/>
      <c r="AEL43" s="4"/>
      <c r="AEM43" s="4"/>
      <c r="AEN43" s="4"/>
      <c r="AEO43" s="4"/>
      <c r="AEP43" s="4"/>
      <c r="AEQ43" s="4"/>
      <c r="AER43" s="4"/>
      <c r="AES43" s="4"/>
      <c r="AET43" s="4"/>
      <c r="AEU43" s="4"/>
      <c r="AEV43" s="4"/>
      <c r="AEW43" s="4"/>
      <c r="AEX43" s="4"/>
      <c r="AEY43" s="4"/>
      <c r="AEZ43" s="4"/>
      <c r="AFA43" s="4"/>
      <c r="AFB43" s="4"/>
      <c r="AFC43" s="4"/>
      <c r="AFD43" s="4"/>
      <c r="AFE43" s="4"/>
      <c r="AFF43" s="4"/>
      <c r="AFG43" s="4"/>
      <c r="AFH43" s="4"/>
      <c r="AFI43" s="4"/>
      <c r="AFJ43" s="4"/>
      <c r="AFK43" s="4"/>
      <c r="AFL43" s="4"/>
      <c r="AFM43" s="4"/>
      <c r="AFN43" s="4"/>
      <c r="AFO43" s="4"/>
      <c r="AFP43" s="4"/>
      <c r="AFQ43" s="4"/>
      <c r="AFR43" s="4"/>
      <c r="AFS43" s="4"/>
      <c r="AFT43" s="4"/>
      <c r="AFU43" s="4"/>
      <c r="AFV43" s="4"/>
      <c r="AFW43" s="4"/>
      <c r="AFX43" s="4"/>
      <c r="AFY43" s="4"/>
      <c r="AFZ43" s="4"/>
      <c r="AGA43" s="4"/>
      <c r="AGB43" s="4"/>
      <c r="AGC43" s="4"/>
      <c r="AGD43" s="4"/>
      <c r="AGE43" s="4"/>
      <c r="AGF43" s="4"/>
      <c r="AGG43" s="4"/>
      <c r="AGH43" s="4"/>
      <c r="AGI43" s="4"/>
      <c r="AGJ43" s="4"/>
      <c r="AGK43" s="4"/>
      <c r="AGL43" s="4"/>
      <c r="AGM43" s="4"/>
      <c r="AGN43" s="4"/>
      <c r="AGO43" s="4"/>
      <c r="AGP43" s="4"/>
      <c r="AGQ43" s="4"/>
      <c r="AGR43" s="4"/>
      <c r="AGS43" s="4"/>
      <c r="AGT43" s="4"/>
      <c r="AGU43" s="4"/>
      <c r="AGV43" s="4"/>
      <c r="AGW43" s="4"/>
      <c r="AGX43" s="4"/>
      <c r="AGY43" s="4"/>
      <c r="AGZ43" s="4"/>
      <c r="AHA43" s="4"/>
      <c r="AHB43" s="4"/>
      <c r="AHC43" s="4"/>
      <c r="AHD43" s="4"/>
      <c r="AHE43" s="4"/>
      <c r="AHF43" s="4"/>
      <c r="AHG43" s="4"/>
      <c r="AHH43" s="4"/>
      <c r="AHI43" s="4"/>
      <c r="AHJ43" s="4"/>
      <c r="AHK43" s="4"/>
      <c r="AHL43" s="4"/>
      <c r="AHM43" s="4"/>
      <c r="AHN43" s="4"/>
      <c r="AHO43" s="4"/>
      <c r="AHP43" s="4"/>
      <c r="AHQ43" s="4"/>
      <c r="AHR43" s="4"/>
      <c r="AHS43" s="4"/>
      <c r="AHT43" s="4"/>
      <c r="AHU43" s="4"/>
      <c r="AHV43" s="4"/>
      <c r="AHW43" s="4"/>
      <c r="AHX43" s="4"/>
      <c r="AHY43" s="4"/>
      <c r="AHZ43" s="4"/>
      <c r="AIA43" s="4"/>
      <c r="AIB43" s="4"/>
      <c r="AIC43" s="4"/>
      <c r="AID43" s="4"/>
      <c r="AIE43" s="4"/>
      <c r="AIF43" s="4"/>
      <c r="AIG43" s="4"/>
      <c r="AIH43" s="4"/>
      <c r="AII43" s="4"/>
      <c r="AIJ43" s="4"/>
      <c r="AIK43" s="4"/>
      <c r="AIL43" s="4"/>
      <c r="AIM43" s="4"/>
      <c r="AIN43" s="4"/>
      <c r="AIO43" s="4"/>
      <c r="AIP43" s="4"/>
      <c r="AIQ43" s="4"/>
      <c r="AIR43" s="4"/>
      <c r="AIS43" s="4"/>
      <c r="AIT43" s="4"/>
      <c r="AIU43" s="4"/>
      <c r="AIV43" s="4"/>
      <c r="AIW43" s="4"/>
      <c r="AIX43" s="4"/>
      <c r="AIY43" s="4"/>
      <c r="AIZ43" s="4"/>
      <c r="AJA43" s="4"/>
      <c r="AJB43" s="4"/>
      <c r="AJC43" s="4"/>
      <c r="AJD43" s="4"/>
      <c r="AJE43" s="4"/>
      <c r="AJF43" s="4"/>
      <c r="AJG43" s="4"/>
      <c r="AJH43" s="4"/>
      <c r="AJI43" s="4"/>
      <c r="AJJ43" s="4"/>
      <c r="AJK43" s="4"/>
      <c r="AJL43" s="4"/>
      <c r="AJM43" s="4"/>
      <c r="AJN43" s="4"/>
      <c r="AJO43" s="4"/>
      <c r="AJP43" s="4"/>
      <c r="AJQ43" s="4"/>
      <c r="AJR43" s="4"/>
      <c r="AJS43" s="4"/>
      <c r="AJT43" s="4"/>
      <c r="AJU43" s="4"/>
      <c r="AJV43" s="4"/>
      <c r="AJW43" s="4"/>
      <c r="AJX43" s="4"/>
      <c r="AJY43" s="4"/>
      <c r="AJZ43" s="4"/>
      <c r="AKA43" s="4"/>
      <c r="AKB43" s="4"/>
      <c r="AKC43" s="4"/>
      <c r="AKD43" s="4"/>
      <c r="AKE43" s="4"/>
      <c r="AKF43" s="4"/>
      <c r="AKG43" s="4"/>
      <c r="AKH43" s="4"/>
      <c r="AKI43" s="4"/>
      <c r="AKJ43" s="4"/>
      <c r="AKK43" s="4"/>
      <c r="AKL43" s="4"/>
      <c r="AKM43" s="4"/>
      <c r="AKN43" s="4"/>
      <c r="AKO43" s="4"/>
      <c r="AKP43" s="4"/>
      <c r="AKQ43" s="4"/>
      <c r="AKR43" s="4"/>
      <c r="AKS43" s="4"/>
      <c r="AKT43" s="4"/>
      <c r="AKU43" s="4"/>
      <c r="AKV43" s="4"/>
      <c r="AKW43" s="4"/>
      <c r="AKX43" s="4"/>
      <c r="AKY43" s="4"/>
      <c r="AKZ43" s="4"/>
      <c r="ALA43" s="4"/>
      <c r="ALB43" s="4"/>
      <c r="ALC43" s="4"/>
      <c r="ALD43" s="4"/>
      <c r="ALE43" s="4"/>
      <c r="ALF43" s="4"/>
      <c r="ALG43" s="4"/>
      <c r="ALH43" s="4"/>
      <c r="ALI43" s="4"/>
      <c r="ALJ43" s="4"/>
      <c r="ALK43" s="4"/>
      <c r="ALL43" s="4"/>
      <c r="ALM43" s="4"/>
      <c r="ALN43" s="4"/>
      <c r="ALO43" s="4"/>
      <c r="ALP43" s="4"/>
    </row>
    <row r="44" spans="1:1004" ht="24" x14ac:dyDescent="0.25">
      <c r="A44" s="9">
        <v>42</v>
      </c>
      <c r="B44" s="10" t="s">
        <v>62</v>
      </c>
      <c r="C44" s="10" t="s">
        <v>182</v>
      </c>
      <c r="D44" s="11" t="s">
        <v>183</v>
      </c>
      <c r="E44" s="32">
        <v>840257301</v>
      </c>
      <c r="F44" s="18" t="s">
        <v>216</v>
      </c>
      <c r="G44" s="23" t="s">
        <v>211</v>
      </c>
      <c r="H44" s="23" t="s">
        <v>211</v>
      </c>
      <c r="I44" s="14">
        <v>1984</v>
      </c>
      <c r="J44" s="15">
        <v>4080</v>
      </c>
      <c r="K44" s="16" t="s">
        <v>211</v>
      </c>
      <c r="L44" s="15">
        <v>1</v>
      </c>
      <c r="M44" s="16" t="s">
        <v>211</v>
      </c>
      <c r="N44" s="17" t="s">
        <v>248</v>
      </c>
      <c r="O44" s="17" t="s">
        <v>249</v>
      </c>
      <c r="P44" s="16" t="s">
        <v>211</v>
      </c>
      <c r="Q44" s="16" t="s">
        <v>211</v>
      </c>
      <c r="R44" s="16" t="s">
        <v>211</v>
      </c>
      <c r="S44" s="16" t="s">
        <v>211</v>
      </c>
      <c r="T44" s="16" t="s">
        <v>211</v>
      </c>
      <c r="U44" s="16" t="s">
        <v>211</v>
      </c>
      <c r="V44" s="29"/>
      <c r="W44" s="24" t="s">
        <v>211</v>
      </c>
      <c r="X44" s="18" t="s">
        <v>47</v>
      </c>
      <c r="Y44" s="25" t="s">
        <v>47</v>
      </c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  <c r="AHG44" s="4"/>
      <c r="AHH44" s="4"/>
      <c r="AHI44" s="4"/>
      <c r="AHJ44" s="4"/>
      <c r="AHK44" s="4"/>
      <c r="AHL44" s="4"/>
      <c r="AHM44" s="4"/>
      <c r="AHN44" s="4"/>
      <c r="AHO44" s="4"/>
      <c r="AHP44" s="4"/>
      <c r="AHQ44" s="4"/>
      <c r="AHR44" s="4"/>
      <c r="AHS44" s="4"/>
      <c r="AHT44" s="4"/>
      <c r="AHU44" s="4"/>
      <c r="AHV44" s="4"/>
      <c r="AHW44" s="4"/>
      <c r="AHX44" s="4"/>
      <c r="AHY44" s="4"/>
      <c r="AHZ44" s="4"/>
      <c r="AIA44" s="4"/>
      <c r="AIB44" s="4"/>
      <c r="AIC44" s="4"/>
      <c r="AID44" s="4"/>
      <c r="AIE44" s="4"/>
      <c r="AIF44" s="4"/>
      <c r="AIG44" s="4"/>
      <c r="AIH44" s="4"/>
      <c r="AII44" s="4"/>
      <c r="AIJ44" s="4"/>
      <c r="AIK44" s="4"/>
      <c r="AIL44" s="4"/>
      <c r="AIM44" s="4"/>
      <c r="AIN44" s="4"/>
      <c r="AIO44" s="4"/>
      <c r="AIP44" s="4"/>
      <c r="AIQ44" s="4"/>
      <c r="AIR44" s="4"/>
      <c r="AIS44" s="4"/>
      <c r="AIT44" s="4"/>
      <c r="AIU44" s="4"/>
      <c r="AIV44" s="4"/>
      <c r="AIW44" s="4"/>
      <c r="AIX44" s="4"/>
      <c r="AIY44" s="4"/>
      <c r="AIZ44" s="4"/>
      <c r="AJA44" s="4"/>
      <c r="AJB44" s="4"/>
      <c r="AJC44" s="4"/>
      <c r="AJD44" s="4"/>
      <c r="AJE44" s="4"/>
      <c r="AJF44" s="4"/>
      <c r="AJG44" s="4"/>
      <c r="AJH44" s="4"/>
      <c r="AJI44" s="4"/>
      <c r="AJJ44" s="4"/>
      <c r="AJK44" s="4"/>
      <c r="AJL44" s="4"/>
      <c r="AJM44" s="4"/>
      <c r="AJN44" s="4"/>
      <c r="AJO44" s="4"/>
      <c r="AJP44" s="4"/>
      <c r="AJQ44" s="4"/>
      <c r="AJR44" s="4"/>
      <c r="AJS44" s="4"/>
      <c r="AJT44" s="4"/>
      <c r="AJU44" s="4"/>
      <c r="AJV44" s="4"/>
      <c r="AJW44" s="4"/>
      <c r="AJX44" s="4"/>
      <c r="AJY44" s="4"/>
      <c r="AJZ44" s="4"/>
      <c r="AKA44" s="4"/>
      <c r="AKB44" s="4"/>
      <c r="AKC44" s="4"/>
      <c r="AKD44" s="4"/>
      <c r="AKE44" s="4"/>
      <c r="AKF44" s="4"/>
      <c r="AKG44" s="4"/>
      <c r="AKH44" s="4"/>
      <c r="AKI44" s="4"/>
      <c r="AKJ44" s="4"/>
      <c r="AKK44" s="4"/>
      <c r="AKL44" s="4"/>
      <c r="AKM44" s="4"/>
      <c r="AKN44" s="4"/>
      <c r="AKO44" s="4"/>
      <c r="AKP44" s="4"/>
      <c r="AKQ44" s="4"/>
      <c r="AKR44" s="4"/>
      <c r="AKS44" s="4"/>
      <c r="AKT44" s="4"/>
      <c r="AKU44" s="4"/>
      <c r="AKV44" s="4"/>
      <c r="AKW44" s="4"/>
      <c r="AKX44" s="4"/>
      <c r="AKY44" s="4"/>
      <c r="AKZ44" s="4"/>
      <c r="ALA44" s="4"/>
      <c r="ALB44" s="4"/>
      <c r="ALC44" s="4"/>
      <c r="ALD44" s="4"/>
      <c r="ALE44" s="4"/>
      <c r="ALF44" s="4"/>
      <c r="ALG44" s="4"/>
      <c r="ALH44" s="4"/>
      <c r="ALI44" s="4"/>
      <c r="ALJ44" s="4"/>
      <c r="ALK44" s="4"/>
      <c r="ALL44" s="4"/>
      <c r="ALM44" s="4"/>
      <c r="ALN44" s="4"/>
      <c r="ALO44" s="4"/>
      <c r="ALP44" s="4"/>
    </row>
    <row r="45" spans="1:1004" ht="24" x14ac:dyDescent="0.25">
      <c r="A45" s="9">
        <v>43</v>
      </c>
      <c r="B45" s="10" t="s">
        <v>184</v>
      </c>
      <c r="C45" s="10" t="s">
        <v>185</v>
      </c>
      <c r="D45" s="11" t="s">
        <v>186</v>
      </c>
      <c r="E45" s="12">
        <v>530611044</v>
      </c>
      <c r="F45" s="18" t="s">
        <v>217</v>
      </c>
      <c r="G45" s="23" t="s">
        <v>211</v>
      </c>
      <c r="H45" s="23" t="s">
        <v>211</v>
      </c>
      <c r="I45" s="14">
        <v>2006</v>
      </c>
      <c r="J45" s="15">
        <v>2433</v>
      </c>
      <c r="K45" s="16" t="s">
        <v>211</v>
      </c>
      <c r="L45" s="15">
        <v>1</v>
      </c>
      <c r="M45" s="16" t="s">
        <v>211</v>
      </c>
      <c r="N45" s="17" t="s">
        <v>248</v>
      </c>
      <c r="O45" s="17" t="s">
        <v>249</v>
      </c>
      <c r="P45" s="16" t="s">
        <v>211</v>
      </c>
      <c r="Q45" s="16" t="s">
        <v>211</v>
      </c>
      <c r="R45" s="16" t="s">
        <v>211</v>
      </c>
      <c r="S45" s="16" t="s">
        <v>211</v>
      </c>
      <c r="T45" s="16" t="s">
        <v>211</v>
      </c>
      <c r="U45" s="16" t="s">
        <v>211</v>
      </c>
      <c r="V45" s="28">
        <v>38718</v>
      </c>
      <c r="W45" s="24" t="s">
        <v>211</v>
      </c>
      <c r="X45" s="18" t="s">
        <v>47</v>
      </c>
      <c r="Y45" s="25" t="s">
        <v>47</v>
      </c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  <c r="ADR45" s="4"/>
      <c r="ADS45" s="4"/>
      <c r="ADT45" s="4"/>
      <c r="ADU45" s="4"/>
      <c r="ADV45" s="4"/>
      <c r="ADW45" s="4"/>
      <c r="ADX45" s="4"/>
      <c r="ADY45" s="4"/>
      <c r="ADZ45" s="4"/>
      <c r="AEA45" s="4"/>
      <c r="AEB45" s="4"/>
      <c r="AEC45" s="4"/>
      <c r="AED45" s="4"/>
      <c r="AEE45" s="4"/>
      <c r="AEF45" s="4"/>
      <c r="AEG45" s="4"/>
      <c r="AEH45" s="4"/>
      <c r="AEI45" s="4"/>
      <c r="AEJ45" s="4"/>
      <c r="AEK45" s="4"/>
      <c r="AEL45" s="4"/>
      <c r="AEM45" s="4"/>
      <c r="AEN45" s="4"/>
      <c r="AEO45" s="4"/>
      <c r="AEP45" s="4"/>
      <c r="AEQ45" s="4"/>
      <c r="AER45" s="4"/>
      <c r="AES45" s="4"/>
      <c r="AET45" s="4"/>
      <c r="AEU45" s="4"/>
      <c r="AEV45" s="4"/>
      <c r="AEW45" s="4"/>
      <c r="AEX45" s="4"/>
      <c r="AEY45" s="4"/>
      <c r="AEZ45" s="4"/>
      <c r="AFA45" s="4"/>
      <c r="AFB45" s="4"/>
      <c r="AFC45" s="4"/>
      <c r="AFD45" s="4"/>
      <c r="AFE45" s="4"/>
      <c r="AFF45" s="4"/>
      <c r="AFG45" s="4"/>
      <c r="AFH45" s="4"/>
      <c r="AFI45" s="4"/>
      <c r="AFJ45" s="4"/>
      <c r="AFK45" s="4"/>
      <c r="AFL45" s="4"/>
      <c r="AFM45" s="4"/>
      <c r="AFN45" s="4"/>
      <c r="AFO45" s="4"/>
      <c r="AFP45" s="4"/>
      <c r="AFQ45" s="4"/>
      <c r="AFR45" s="4"/>
      <c r="AFS45" s="4"/>
      <c r="AFT45" s="4"/>
      <c r="AFU45" s="4"/>
      <c r="AFV45" s="4"/>
      <c r="AFW45" s="4"/>
      <c r="AFX45" s="4"/>
      <c r="AFY45" s="4"/>
      <c r="AFZ45" s="4"/>
      <c r="AGA45" s="4"/>
      <c r="AGB45" s="4"/>
      <c r="AGC45" s="4"/>
      <c r="AGD45" s="4"/>
      <c r="AGE45" s="4"/>
      <c r="AGF45" s="4"/>
      <c r="AGG45" s="4"/>
      <c r="AGH45" s="4"/>
      <c r="AGI45" s="4"/>
      <c r="AGJ45" s="4"/>
      <c r="AGK45" s="4"/>
      <c r="AGL45" s="4"/>
      <c r="AGM45" s="4"/>
      <c r="AGN45" s="4"/>
      <c r="AGO45" s="4"/>
      <c r="AGP45" s="4"/>
      <c r="AGQ45" s="4"/>
      <c r="AGR45" s="4"/>
      <c r="AGS45" s="4"/>
      <c r="AGT45" s="4"/>
      <c r="AGU45" s="4"/>
      <c r="AGV45" s="4"/>
      <c r="AGW45" s="4"/>
      <c r="AGX45" s="4"/>
      <c r="AGY45" s="4"/>
      <c r="AGZ45" s="4"/>
      <c r="AHA45" s="4"/>
      <c r="AHB45" s="4"/>
      <c r="AHC45" s="4"/>
      <c r="AHD45" s="4"/>
      <c r="AHE45" s="4"/>
      <c r="AHF45" s="4"/>
      <c r="AHG45" s="4"/>
      <c r="AHH45" s="4"/>
      <c r="AHI45" s="4"/>
      <c r="AHJ45" s="4"/>
      <c r="AHK45" s="4"/>
      <c r="AHL45" s="4"/>
      <c r="AHM45" s="4"/>
      <c r="AHN45" s="4"/>
      <c r="AHO45" s="4"/>
      <c r="AHP45" s="4"/>
      <c r="AHQ45" s="4"/>
      <c r="AHR45" s="4"/>
      <c r="AHS45" s="4"/>
      <c r="AHT45" s="4"/>
      <c r="AHU45" s="4"/>
      <c r="AHV45" s="4"/>
      <c r="AHW45" s="4"/>
      <c r="AHX45" s="4"/>
      <c r="AHY45" s="4"/>
      <c r="AHZ45" s="4"/>
      <c r="AIA45" s="4"/>
      <c r="AIB45" s="4"/>
      <c r="AIC45" s="4"/>
      <c r="AID45" s="4"/>
      <c r="AIE45" s="4"/>
      <c r="AIF45" s="4"/>
      <c r="AIG45" s="4"/>
      <c r="AIH45" s="4"/>
      <c r="AII45" s="4"/>
      <c r="AIJ45" s="4"/>
      <c r="AIK45" s="4"/>
      <c r="AIL45" s="4"/>
      <c r="AIM45" s="4"/>
      <c r="AIN45" s="4"/>
      <c r="AIO45" s="4"/>
      <c r="AIP45" s="4"/>
      <c r="AIQ45" s="4"/>
      <c r="AIR45" s="4"/>
      <c r="AIS45" s="4"/>
      <c r="AIT45" s="4"/>
      <c r="AIU45" s="4"/>
      <c r="AIV45" s="4"/>
      <c r="AIW45" s="4"/>
      <c r="AIX45" s="4"/>
      <c r="AIY45" s="4"/>
      <c r="AIZ45" s="4"/>
      <c r="AJA45" s="4"/>
      <c r="AJB45" s="4"/>
      <c r="AJC45" s="4"/>
      <c r="AJD45" s="4"/>
      <c r="AJE45" s="4"/>
      <c r="AJF45" s="4"/>
      <c r="AJG45" s="4"/>
      <c r="AJH45" s="4"/>
      <c r="AJI45" s="4"/>
      <c r="AJJ45" s="4"/>
      <c r="AJK45" s="4"/>
      <c r="AJL45" s="4"/>
      <c r="AJM45" s="4"/>
      <c r="AJN45" s="4"/>
      <c r="AJO45" s="4"/>
      <c r="AJP45" s="4"/>
      <c r="AJQ45" s="4"/>
      <c r="AJR45" s="4"/>
      <c r="AJS45" s="4"/>
      <c r="AJT45" s="4"/>
      <c r="AJU45" s="4"/>
      <c r="AJV45" s="4"/>
      <c r="AJW45" s="4"/>
      <c r="AJX45" s="4"/>
      <c r="AJY45" s="4"/>
      <c r="AJZ45" s="4"/>
      <c r="AKA45" s="4"/>
      <c r="AKB45" s="4"/>
      <c r="AKC45" s="4"/>
      <c r="AKD45" s="4"/>
      <c r="AKE45" s="4"/>
      <c r="AKF45" s="4"/>
      <c r="AKG45" s="4"/>
      <c r="AKH45" s="4"/>
      <c r="AKI45" s="4"/>
      <c r="AKJ45" s="4"/>
      <c r="AKK45" s="4"/>
      <c r="AKL45" s="4"/>
      <c r="AKM45" s="4"/>
      <c r="AKN45" s="4"/>
      <c r="AKO45" s="4"/>
      <c r="AKP45" s="4"/>
      <c r="AKQ45" s="4"/>
      <c r="AKR45" s="4"/>
      <c r="AKS45" s="4"/>
      <c r="AKT45" s="4"/>
      <c r="AKU45" s="4"/>
      <c r="AKV45" s="4"/>
      <c r="AKW45" s="4"/>
      <c r="AKX45" s="4"/>
      <c r="AKY45" s="4"/>
      <c r="AKZ45" s="4"/>
      <c r="ALA45" s="4"/>
      <c r="ALB45" s="4"/>
      <c r="ALC45" s="4"/>
      <c r="ALD45" s="4"/>
      <c r="ALE45" s="4"/>
      <c r="ALF45" s="4"/>
      <c r="ALG45" s="4"/>
      <c r="ALH45" s="4"/>
      <c r="ALI45" s="4"/>
      <c r="ALJ45" s="4"/>
      <c r="ALK45" s="4"/>
      <c r="ALL45" s="4"/>
      <c r="ALM45" s="4"/>
      <c r="ALN45" s="4"/>
      <c r="ALO45" s="4"/>
      <c r="ALP45" s="4"/>
    </row>
    <row r="46" spans="1:1004" ht="36" x14ac:dyDescent="0.25">
      <c r="A46" s="9">
        <v>44</v>
      </c>
      <c r="B46" s="10">
        <v>837</v>
      </c>
      <c r="C46" s="10" t="s">
        <v>180</v>
      </c>
      <c r="D46" s="11" t="s">
        <v>187</v>
      </c>
      <c r="E46" s="36" t="s">
        <v>211</v>
      </c>
      <c r="F46" s="18" t="s">
        <v>218</v>
      </c>
      <c r="G46" s="23" t="s">
        <v>211</v>
      </c>
      <c r="H46" s="23" t="s">
        <v>211</v>
      </c>
      <c r="I46" s="14">
        <v>1993</v>
      </c>
      <c r="J46" s="14">
        <v>1642</v>
      </c>
      <c r="K46" s="16" t="s">
        <v>211</v>
      </c>
      <c r="L46" s="15">
        <v>1</v>
      </c>
      <c r="M46" s="16" t="s">
        <v>211</v>
      </c>
      <c r="N46" s="17" t="s">
        <v>248</v>
      </c>
      <c r="O46" s="17" t="s">
        <v>249</v>
      </c>
      <c r="P46" s="16" t="s">
        <v>211</v>
      </c>
      <c r="Q46" s="16" t="s">
        <v>211</v>
      </c>
      <c r="R46" s="16" t="s">
        <v>211</v>
      </c>
      <c r="S46" s="16" t="s">
        <v>211</v>
      </c>
      <c r="T46" s="16" t="s">
        <v>211</v>
      </c>
      <c r="U46" s="16" t="s">
        <v>211</v>
      </c>
      <c r="V46" s="27" t="s">
        <v>211</v>
      </c>
      <c r="W46" s="24" t="s">
        <v>211</v>
      </c>
      <c r="X46" s="18" t="s">
        <v>47</v>
      </c>
      <c r="Y46" s="25" t="s">
        <v>47</v>
      </c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  <c r="ADR46" s="4"/>
      <c r="ADS46" s="4"/>
      <c r="ADT46" s="4"/>
      <c r="ADU46" s="4"/>
      <c r="ADV46" s="4"/>
      <c r="ADW46" s="4"/>
      <c r="ADX46" s="4"/>
      <c r="ADY46" s="4"/>
      <c r="ADZ46" s="4"/>
      <c r="AEA46" s="4"/>
      <c r="AEB46" s="4"/>
      <c r="AEC46" s="4"/>
      <c r="AED46" s="4"/>
      <c r="AEE46" s="4"/>
      <c r="AEF46" s="4"/>
      <c r="AEG46" s="4"/>
      <c r="AEH46" s="4"/>
      <c r="AEI46" s="4"/>
      <c r="AEJ46" s="4"/>
      <c r="AEK46" s="4"/>
      <c r="AEL46" s="4"/>
      <c r="AEM46" s="4"/>
      <c r="AEN46" s="4"/>
      <c r="AEO46" s="4"/>
      <c r="AEP46" s="4"/>
      <c r="AEQ46" s="4"/>
      <c r="AER46" s="4"/>
      <c r="AES46" s="4"/>
      <c r="AET46" s="4"/>
      <c r="AEU46" s="4"/>
      <c r="AEV46" s="4"/>
      <c r="AEW46" s="4"/>
      <c r="AEX46" s="4"/>
      <c r="AEY46" s="4"/>
      <c r="AEZ46" s="4"/>
      <c r="AFA46" s="4"/>
      <c r="AFB46" s="4"/>
      <c r="AFC46" s="4"/>
      <c r="AFD46" s="4"/>
      <c r="AFE46" s="4"/>
      <c r="AFF46" s="4"/>
      <c r="AFG46" s="4"/>
      <c r="AFH46" s="4"/>
      <c r="AFI46" s="4"/>
      <c r="AFJ46" s="4"/>
      <c r="AFK46" s="4"/>
      <c r="AFL46" s="4"/>
      <c r="AFM46" s="4"/>
      <c r="AFN46" s="4"/>
      <c r="AFO46" s="4"/>
      <c r="AFP46" s="4"/>
      <c r="AFQ46" s="4"/>
      <c r="AFR46" s="4"/>
      <c r="AFS46" s="4"/>
      <c r="AFT46" s="4"/>
      <c r="AFU46" s="4"/>
      <c r="AFV46" s="4"/>
      <c r="AFW46" s="4"/>
      <c r="AFX46" s="4"/>
      <c r="AFY46" s="4"/>
      <c r="AFZ46" s="4"/>
      <c r="AGA46" s="4"/>
      <c r="AGB46" s="4"/>
      <c r="AGC46" s="4"/>
      <c r="AGD46" s="4"/>
      <c r="AGE46" s="4"/>
      <c r="AGF46" s="4"/>
      <c r="AGG46" s="4"/>
      <c r="AGH46" s="4"/>
      <c r="AGI46" s="4"/>
      <c r="AGJ46" s="4"/>
      <c r="AGK46" s="4"/>
      <c r="AGL46" s="4"/>
      <c r="AGM46" s="4"/>
      <c r="AGN46" s="4"/>
      <c r="AGO46" s="4"/>
      <c r="AGP46" s="4"/>
      <c r="AGQ46" s="4"/>
      <c r="AGR46" s="4"/>
      <c r="AGS46" s="4"/>
      <c r="AGT46" s="4"/>
      <c r="AGU46" s="4"/>
      <c r="AGV46" s="4"/>
      <c r="AGW46" s="4"/>
      <c r="AGX46" s="4"/>
      <c r="AGY46" s="4"/>
      <c r="AGZ46" s="4"/>
      <c r="AHA46" s="4"/>
      <c r="AHB46" s="4"/>
      <c r="AHC46" s="4"/>
      <c r="AHD46" s="4"/>
      <c r="AHE46" s="4"/>
      <c r="AHF46" s="4"/>
      <c r="AHG46" s="4"/>
      <c r="AHH46" s="4"/>
      <c r="AHI46" s="4"/>
      <c r="AHJ46" s="4"/>
      <c r="AHK46" s="4"/>
      <c r="AHL46" s="4"/>
      <c r="AHM46" s="4"/>
      <c r="AHN46" s="4"/>
      <c r="AHO46" s="4"/>
      <c r="AHP46" s="4"/>
      <c r="AHQ46" s="4"/>
      <c r="AHR46" s="4"/>
      <c r="AHS46" s="4"/>
      <c r="AHT46" s="4"/>
      <c r="AHU46" s="4"/>
      <c r="AHV46" s="4"/>
      <c r="AHW46" s="4"/>
      <c r="AHX46" s="4"/>
      <c r="AHY46" s="4"/>
      <c r="AHZ46" s="4"/>
      <c r="AIA46" s="4"/>
      <c r="AIB46" s="4"/>
      <c r="AIC46" s="4"/>
      <c r="AID46" s="4"/>
      <c r="AIE46" s="4"/>
      <c r="AIF46" s="4"/>
      <c r="AIG46" s="4"/>
      <c r="AIH46" s="4"/>
      <c r="AII46" s="4"/>
      <c r="AIJ46" s="4"/>
      <c r="AIK46" s="4"/>
      <c r="AIL46" s="4"/>
      <c r="AIM46" s="4"/>
      <c r="AIN46" s="4"/>
      <c r="AIO46" s="4"/>
      <c r="AIP46" s="4"/>
      <c r="AIQ46" s="4"/>
      <c r="AIR46" s="4"/>
      <c r="AIS46" s="4"/>
      <c r="AIT46" s="4"/>
      <c r="AIU46" s="4"/>
      <c r="AIV46" s="4"/>
      <c r="AIW46" s="4"/>
      <c r="AIX46" s="4"/>
      <c r="AIY46" s="4"/>
      <c r="AIZ46" s="4"/>
      <c r="AJA46" s="4"/>
      <c r="AJB46" s="4"/>
      <c r="AJC46" s="4"/>
      <c r="AJD46" s="4"/>
      <c r="AJE46" s="4"/>
      <c r="AJF46" s="4"/>
      <c r="AJG46" s="4"/>
      <c r="AJH46" s="4"/>
      <c r="AJI46" s="4"/>
      <c r="AJJ46" s="4"/>
      <c r="AJK46" s="4"/>
      <c r="AJL46" s="4"/>
      <c r="AJM46" s="4"/>
      <c r="AJN46" s="4"/>
      <c r="AJO46" s="4"/>
      <c r="AJP46" s="4"/>
      <c r="AJQ46" s="4"/>
      <c r="AJR46" s="4"/>
      <c r="AJS46" s="4"/>
      <c r="AJT46" s="4"/>
      <c r="AJU46" s="4"/>
      <c r="AJV46" s="4"/>
      <c r="AJW46" s="4"/>
      <c r="AJX46" s="4"/>
      <c r="AJY46" s="4"/>
      <c r="AJZ46" s="4"/>
      <c r="AKA46" s="4"/>
      <c r="AKB46" s="4"/>
      <c r="AKC46" s="4"/>
      <c r="AKD46" s="4"/>
      <c r="AKE46" s="4"/>
      <c r="AKF46" s="4"/>
      <c r="AKG46" s="4"/>
      <c r="AKH46" s="4"/>
      <c r="AKI46" s="4"/>
      <c r="AKJ46" s="4"/>
      <c r="AKK46" s="4"/>
      <c r="AKL46" s="4"/>
      <c r="AKM46" s="4"/>
      <c r="AKN46" s="4"/>
      <c r="AKO46" s="4"/>
      <c r="AKP46" s="4"/>
      <c r="AKQ46" s="4"/>
      <c r="AKR46" s="4"/>
      <c r="AKS46" s="4"/>
      <c r="AKT46" s="4"/>
      <c r="AKU46" s="4"/>
      <c r="AKV46" s="4"/>
      <c r="AKW46" s="4"/>
      <c r="AKX46" s="4"/>
      <c r="AKY46" s="4"/>
      <c r="AKZ46" s="4"/>
      <c r="ALA46" s="4"/>
      <c r="ALB46" s="4"/>
      <c r="ALC46" s="4"/>
      <c r="ALD46" s="4"/>
      <c r="ALE46" s="4"/>
      <c r="ALF46" s="4"/>
      <c r="ALG46" s="4"/>
      <c r="ALH46" s="4"/>
      <c r="ALI46" s="4"/>
      <c r="ALJ46" s="4"/>
      <c r="ALK46" s="4"/>
      <c r="ALL46" s="4"/>
      <c r="ALM46" s="4"/>
      <c r="ALN46" s="4"/>
      <c r="ALO46" s="4"/>
      <c r="ALP46" s="4"/>
    </row>
    <row r="47" spans="1:1004" ht="24" x14ac:dyDescent="0.25">
      <c r="A47" s="9">
        <v>45</v>
      </c>
      <c r="B47" s="10" t="s">
        <v>188</v>
      </c>
      <c r="C47" s="10" t="s">
        <v>189</v>
      </c>
      <c r="D47" s="11" t="s">
        <v>190</v>
      </c>
      <c r="E47" s="11" t="s">
        <v>188</v>
      </c>
      <c r="F47" s="18" t="s">
        <v>217</v>
      </c>
      <c r="G47" s="23" t="s">
        <v>211</v>
      </c>
      <c r="H47" s="23" t="s">
        <v>211</v>
      </c>
      <c r="I47" s="14">
        <v>2008</v>
      </c>
      <c r="J47" s="15">
        <v>3318</v>
      </c>
      <c r="K47" s="16" t="s">
        <v>211</v>
      </c>
      <c r="L47" s="15">
        <v>1</v>
      </c>
      <c r="M47" s="16" t="s">
        <v>211</v>
      </c>
      <c r="N47" s="17" t="s">
        <v>248</v>
      </c>
      <c r="O47" s="17" t="s">
        <v>249</v>
      </c>
      <c r="P47" s="16" t="s">
        <v>211</v>
      </c>
      <c r="Q47" s="16" t="s">
        <v>211</v>
      </c>
      <c r="R47" s="16" t="s">
        <v>211</v>
      </c>
      <c r="S47" s="16" t="s">
        <v>211</v>
      </c>
      <c r="T47" s="16" t="s">
        <v>211</v>
      </c>
      <c r="U47" s="16" t="s">
        <v>211</v>
      </c>
      <c r="V47" s="28">
        <v>39448</v>
      </c>
      <c r="W47" s="24" t="s">
        <v>211</v>
      </c>
      <c r="X47" s="18" t="s">
        <v>47</v>
      </c>
      <c r="Y47" s="25" t="s">
        <v>47</v>
      </c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  <c r="XQ47" s="4"/>
      <c r="XR47" s="4"/>
      <c r="XS47" s="4"/>
      <c r="XT47" s="4"/>
      <c r="XU47" s="4"/>
      <c r="XV47" s="4"/>
      <c r="XW47" s="4"/>
      <c r="XX47" s="4"/>
      <c r="XY47" s="4"/>
      <c r="XZ47" s="4"/>
      <c r="YA47" s="4"/>
      <c r="YB47" s="4"/>
      <c r="YC47" s="4"/>
      <c r="YD47" s="4"/>
      <c r="YE47" s="4"/>
      <c r="YF47" s="4"/>
      <c r="YG47" s="4"/>
      <c r="YH47" s="4"/>
      <c r="YI47" s="4"/>
      <c r="YJ47" s="4"/>
      <c r="YK47" s="4"/>
      <c r="YL47" s="4"/>
      <c r="YM47" s="4"/>
      <c r="YN47" s="4"/>
      <c r="YO47" s="4"/>
      <c r="YP47" s="4"/>
      <c r="YQ47" s="4"/>
      <c r="YR47" s="4"/>
      <c r="YS47" s="4"/>
      <c r="YT47" s="4"/>
      <c r="YU47" s="4"/>
      <c r="YV47" s="4"/>
      <c r="YW47" s="4"/>
      <c r="YX47" s="4"/>
      <c r="YY47" s="4"/>
      <c r="YZ47" s="4"/>
      <c r="ZA47" s="4"/>
      <c r="ZB47" s="4"/>
      <c r="ZC47" s="4"/>
      <c r="ZD47" s="4"/>
      <c r="ZE47" s="4"/>
      <c r="ZF47" s="4"/>
      <c r="ZG47" s="4"/>
      <c r="ZH47" s="4"/>
      <c r="ZI47" s="4"/>
      <c r="ZJ47" s="4"/>
      <c r="ZK47" s="4"/>
      <c r="ZL47" s="4"/>
      <c r="ZM47" s="4"/>
      <c r="ZN47" s="4"/>
      <c r="ZO47" s="4"/>
      <c r="ZP47" s="4"/>
      <c r="ZQ47" s="4"/>
      <c r="ZR47" s="4"/>
      <c r="ZS47" s="4"/>
      <c r="ZT47" s="4"/>
      <c r="ZU47" s="4"/>
      <c r="ZV47" s="4"/>
      <c r="ZW47" s="4"/>
      <c r="ZX47" s="4"/>
      <c r="ZY47" s="4"/>
      <c r="ZZ47" s="4"/>
      <c r="AAA47" s="4"/>
      <c r="AAB47" s="4"/>
      <c r="AAC47" s="4"/>
      <c r="AAD47" s="4"/>
      <c r="AAE47" s="4"/>
      <c r="AAF47" s="4"/>
      <c r="AAG47" s="4"/>
      <c r="AAH47" s="4"/>
      <c r="AAI47" s="4"/>
      <c r="AAJ47" s="4"/>
      <c r="AAK47" s="4"/>
      <c r="AAL47" s="4"/>
      <c r="AAM47" s="4"/>
      <c r="AAN47" s="4"/>
      <c r="AAO47" s="4"/>
      <c r="AAP47" s="4"/>
      <c r="AAQ47" s="4"/>
      <c r="AAR47" s="4"/>
      <c r="AAS47" s="4"/>
      <c r="AAT47" s="4"/>
      <c r="AAU47" s="4"/>
      <c r="AAV47" s="4"/>
      <c r="AAW47" s="4"/>
      <c r="AAX47" s="4"/>
      <c r="AAY47" s="4"/>
      <c r="AAZ47" s="4"/>
      <c r="ABA47" s="4"/>
      <c r="ABB47" s="4"/>
      <c r="ABC47" s="4"/>
      <c r="ABD47" s="4"/>
      <c r="ABE47" s="4"/>
      <c r="ABF47" s="4"/>
      <c r="ABG47" s="4"/>
      <c r="ABH47" s="4"/>
      <c r="ABI47" s="4"/>
      <c r="ABJ47" s="4"/>
      <c r="ABK47" s="4"/>
      <c r="ABL47" s="4"/>
      <c r="ABM47" s="4"/>
      <c r="ABN47" s="4"/>
      <c r="ABO47" s="4"/>
      <c r="ABP47" s="4"/>
      <c r="ABQ47" s="4"/>
      <c r="ABR47" s="4"/>
      <c r="ABS47" s="4"/>
      <c r="ABT47" s="4"/>
      <c r="ABU47" s="4"/>
      <c r="ABV47" s="4"/>
      <c r="ABW47" s="4"/>
      <c r="ABX47" s="4"/>
      <c r="ABY47" s="4"/>
      <c r="ABZ47" s="4"/>
      <c r="ACA47" s="4"/>
      <c r="ACB47" s="4"/>
      <c r="ACC47" s="4"/>
      <c r="ACD47" s="4"/>
      <c r="ACE47" s="4"/>
      <c r="ACF47" s="4"/>
      <c r="ACG47" s="4"/>
      <c r="ACH47" s="4"/>
      <c r="ACI47" s="4"/>
      <c r="ACJ47" s="4"/>
      <c r="ACK47" s="4"/>
      <c r="ACL47" s="4"/>
      <c r="ACM47" s="4"/>
      <c r="ACN47" s="4"/>
      <c r="ACO47" s="4"/>
      <c r="ACP47" s="4"/>
      <c r="ACQ47" s="4"/>
      <c r="ACR47" s="4"/>
      <c r="ACS47" s="4"/>
      <c r="ACT47" s="4"/>
      <c r="ACU47" s="4"/>
      <c r="ACV47" s="4"/>
      <c r="ACW47" s="4"/>
      <c r="ACX47" s="4"/>
      <c r="ACY47" s="4"/>
      <c r="ACZ47" s="4"/>
      <c r="ADA47" s="4"/>
      <c r="ADB47" s="4"/>
      <c r="ADC47" s="4"/>
      <c r="ADD47" s="4"/>
      <c r="ADE47" s="4"/>
      <c r="ADF47" s="4"/>
      <c r="ADG47" s="4"/>
      <c r="ADH47" s="4"/>
      <c r="ADI47" s="4"/>
      <c r="ADJ47" s="4"/>
      <c r="ADK47" s="4"/>
      <c r="ADL47" s="4"/>
      <c r="ADM47" s="4"/>
      <c r="ADN47" s="4"/>
      <c r="ADO47" s="4"/>
      <c r="ADP47" s="4"/>
      <c r="ADQ47" s="4"/>
      <c r="ADR47" s="4"/>
      <c r="ADS47" s="4"/>
      <c r="ADT47" s="4"/>
      <c r="ADU47" s="4"/>
      <c r="ADV47" s="4"/>
      <c r="ADW47" s="4"/>
      <c r="ADX47" s="4"/>
      <c r="ADY47" s="4"/>
      <c r="ADZ47" s="4"/>
      <c r="AEA47" s="4"/>
      <c r="AEB47" s="4"/>
      <c r="AEC47" s="4"/>
      <c r="AED47" s="4"/>
      <c r="AEE47" s="4"/>
      <c r="AEF47" s="4"/>
      <c r="AEG47" s="4"/>
      <c r="AEH47" s="4"/>
      <c r="AEI47" s="4"/>
      <c r="AEJ47" s="4"/>
      <c r="AEK47" s="4"/>
      <c r="AEL47" s="4"/>
      <c r="AEM47" s="4"/>
      <c r="AEN47" s="4"/>
      <c r="AEO47" s="4"/>
      <c r="AEP47" s="4"/>
      <c r="AEQ47" s="4"/>
      <c r="AER47" s="4"/>
      <c r="AES47" s="4"/>
      <c r="AET47" s="4"/>
      <c r="AEU47" s="4"/>
      <c r="AEV47" s="4"/>
      <c r="AEW47" s="4"/>
      <c r="AEX47" s="4"/>
      <c r="AEY47" s="4"/>
      <c r="AEZ47" s="4"/>
      <c r="AFA47" s="4"/>
      <c r="AFB47" s="4"/>
      <c r="AFC47" s="4"/>
      <c r="AFD47" s="4"/>
      <c r="AFE47" s="4"/>
      <c r="AFF47" s="4"/>
      <c r="AFG47" s="4"/>
      <c r="AFH47" s="4"/>
      <c r="AFI47" s="4"/>
      <c r="AFJ47" s="4"/>
      <c r="AFK47" s="4"/>
      <c r="AFL47" s="4"/>
      <c r="AFM47" s="4"/>
      <c r="AFN47" s="4"/>
      <c r="AFO47" s="4"/>
      <c r="AFP47" s="4"/>
      <c r="AFQ47" s="4"/>
      <c r="AFR47" s="4"/>
      <c r="AFS47" s="4"/>
      <c r="AFT47" s="4"/>
      <c r="AFU47" s="4"/>
      <c r="AFV47" s="4"/>
      <c r="AFW47" s="4"/>
      <c r="AFX47" s="4"/>
      <c r="AFY47" s="4"/>
      <c r="AFZ47" s="4"/>
      <c r="AGA47" s="4"/>
      <c r="AGB47" s="4"/>
      <c r="AGC47" s="4"/>
      <c r="AGD47" s="4"/>
      <c r="AGE47" s="4"/>
      <c r="AGF47" s="4"/>
      <c r="AGG47" s="4"/>
      <c r="AGH47" s="4"/>
      <c r="AGI47" s="4"/>
      <c r="AGJ47" s="4"/>
      <c r="AGK47" s="4"/>
      <c r="AGL47" s="4"/>
      <c r="AGM47" s="4"/>
      <c r="AGN47" s="4"/>
      <c r="AGO47" s="4"/>
      <c r="AGP47" s="4"/>
      <c r="AGQ47" s="4"/>
      <c r="AGR47" s="4"/>
      <c r="AGS47" s="4"/>
      <c r="AGT47" s="4"/>
      <c r="AGU47" s="4"/>
      <c r="AGV47" s="4"/>
      <c r="AGW47" s="4"/>
      <c r="AGX47" s="4"/>
      <c r="AGY47" s="4"/>
      <c r="AGZ47" s="4"/>
      <c r="AHA47" s="4"/>
      <c r="AHB47" s="4"/>
      <c r="AHC47" s="4"/>
      <c r="AHD47" s="4"/>
      <c r="AHE47" s="4"/>
      <c r="AHF47" s="4"/>
      <c r="AHG47" s="4"/>
      <c r="AHH47" s="4"/>
      <c r="AHI47" s="4"/>
      <c r="AHJ47" s="4"/>
      <c r="AHK47" s="4"/>
      <c r="AHL47" s="4"/>
      <c r="AHM47" s="4"/>
      <c r="AHN47" s="4"/>
      <c r="AHO47" s="4"/>
      <c r="AHP47" s="4"/>
      <c r="AHQ47" s="4"/>
      <c r="AHR47" s="4"/>
      <c r="AHS47" s="4"/>
      <c r="AHT47" s="4"/>
      <c r="AHU47" s="4"/>
      <c r="AHV47" s="4"/>
      <c r="AHW47" s="4"/>
      <c r="AHX47" s="4"/>
      <c r="AHY47" s="4"/>
      <c r="AHZ47" s="4"/>
      <c r="AIA47" s="4"/>
      <c r="AIB47" s="4"/>
      <c r="AIC47" s="4"/>
      <c r="AID47" s="4"/>
      <c r="AIE47" s="4"/>
      <c r="AIF47" s="4"/>
      <c r="AIG47" s="4"/>
      <c r="AIH47" s="4"/>
      <c r="AII47" s="4"/>
      <c r="AIJ47" s="4"/>
      <c r="AIK47" s="4"/>
      <c r="AIL47" s="4"/>
      <c r="AIM47" s="4"/>
      <c r="AIN47" s="4"/>
      <c r="AIO47" s="4"/>
      <c r="AIP47" s="4"/>
      <c r="AIQ47" s="4"/>
      <c r="AIR47" s="4"/>
      <c r="AIS47" s="4"/>
      <c r="AIT47" s="4"/>
      <c r="AIU47" s="4"/>
      <c r="AIV47" s="4"/>
      <c r="AIW47" s="4"/>
      <c r="AIX47" s="4"/>
      <c r="AIY47" s="4"/>
      <c r="AIZ47" s="4"/>
      <c r="AJA47" s="4"/>
      <c r="AJB47" s="4"/>
      <c r="AJC47" s="4"/>
      <c r="AJD47" s="4"/>
      <c r="AJE47" s="4"/>
      <c r="AJF47" s="4"/>
      <c r="AJG47" s="4"/>
      <c r="AJH47" s="4"/>
      <c r="AJI47" s="4"/>
      <c r="AJJ47" s="4"/>
      <c r="AJK47" s="4"/>
      <c r="AJL47" s="4"/>
      <c r="AJM47" s="4"/>
      <c r="AJN47" s="4"/>
      <c r="AJO47" s="4"/>
      <c r="AJP47" s="4"/>
      <c r="AJQ47" s="4"/>
      <c r="AJR47" s="4"/>
      <c r="AJS47" s="4"/>
      <c r="AJT47" s="4"/>
      <c r="AJU47" s="4"/>
      <c r="AJV47" s="4"/>
      <c r="AJW47" s="4"/>
      <c r="AJX47" s="4"/>
      <c r="AJY47" s="4"/>
      <c r="AJZ47" s="4"/>
      <c r="AKA47" s="4"/>
      <c r="AKB47" s="4"/>
      <c r="AKC47" s="4"/>
      <c r="AKD47" s="4"/>
      <c r="AKE47" s="4"/>
      <c r="AKF47" s="4"/>
      <c r="AKG47" s="4"/>
      <c r="AKH47" s="4"/>
      <c r="AKI47" s="4"/>
      <c r="AKJ47" s="4"/>
      <c r="AKK47" s="4"/>
      <c r="AKL47" s="4"/>
      <c r="AKM47" s="4"/>
      <c r="AKN47" s="4"/>
      <c r="AKO47" s="4"/>
      <c r="AKP47" s="4"/>
      <c r="AKQ47" s="4"/>
      <c r="AKR47" s="4"/>
      <c r="AKS47" s="4"/>
      <c r="AKT47" s="4"/>
      <c r="AKU47" s="4"/>
      <c r="AKV47" s="4"/>
      <c r="AKW47" s="4"/>
      <c r="AKX47" s="4"/>
      <c r="AKY47" s="4"/>
      <c r="AKZ47" s="4"/>
      <c r="ALA47" s="4"/>
      <c r="ALB47" s="4"/>
      <c r="ALC47" s="4"/>
      <c r="ALD47" s="4"/>
      <c r="ALE47" s="4"/>
      <c r="ALF47" s="4"/>
      <c r="ALG47" s="4"/>
      <c r="ALH47" s="4"/>
      <c r="ALI47" s="4"/>
      <c r="ALJ47" s="4"/>
      <c r="ALK47" s="4"/>
      <c r="ALL47" s="4"/>
      <c r="ALM47" s="4"/>
      <c r="ALN47" s="4"/>
      <c r="ALO47" s="4"/>
      <c r="ALP47" s="4"/>
    </row>
    <row r="48" spans="1:1004" ht="24" x14ac:dyDescent="0.25">
      <c r="A48" s="9">
        <v>46</v>
      </c>
      <c r="B48" s="10" t="s">
        <v>62</v>
      </c>
      <c r="C48" s="10" t="s">
        <v>191</v>
      </c>
      <c r="D48" s="11">
        <v>173</v>
      </c>
      <c r="E48" s="12">
        <v>10711</v>
      </c>
      <c r="F48" s="11" t="s">
        <v>192</v>
      </c>
      <c r="G48" s="23" t="s">
        <v>211</v>
      </c>
      <c r="H48" s="23" t="s">
        <v>211</v>
      </c>
      <c r="I48" s="14">
        <v>1999</v>
      </c>
      <c r="J48" s="15">
        <v>3318</v>
      </c>
      <c r="K48" s="16" t="s">
        <v>211</v>
      </c>
      <c r="L48" s="15">
        <v>1</v>
      </c>
      <c r="M48" s="16" t="s">
        <v>211</v>
      </c>
      <c r="N48" s="17" t="s">
        <v>248</v>
      </c>
      <c r="O48" s="17" t="s">
        <v>249</v>
      </c>
      <c r="P48" s="16" t="s">
        <v>211</v>
      </c>
      <c r="Q48" s="16" t="s">
        <v>211</v>
      </c>
      <c r="R48" s="16" t="s">
        <v>211</v>
      </c>
      <c r="S48" s="16" t="s">
        <v>211</v>
      </c>
      <c r="T48" s="16" t="s">
        <v>211</v>
      </c>
      <c r="U48" s="16" t="s">
        <v>211</v>
      </c>
      <c r="V48" s="28">
        <v>36311</v>
      </c>
      <c r="W48" s="24" t="s">
        <v>211</v>
      </c>
      <c r="X48" s="18" t="s">
        <v>47</v>
      </c>
      <c r="Y48" s="25" t="s">
        <v>47</v>
      </c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AGR48" s="4"/>
      <c r="AGS48" s="4"/>
      <c r="AGT48" s="4"/>
      <c r="AGU48" s="4"/>
      <c r="AGV48" s="4"/>
      <c r="AGW48" s="4"/>
      <c r="AGX48" s="4"/>
      <c r="AGY48" s="4"/>
      <c r="AGZ48" s="4"/>
      <c r="AHA48" s="4"/>
      <c r="AHB48" s="4"/>
      <c r="AHC48" s="4"/>
      <c r="AHD48" s="4"/>
      <c r="AHE48" s="4"/>
      <c r="AHF48" s="4"/>
      <c r="AHG48" s="4"/>
      <c r="AHH48" s="4"/>
      <c r="AHI48" s="4"/>
      <c r="AHJ48" s="4"/>
      <c r="AHK48" s="4"/>
      <c r="AHL48" s="4"/>
      <c r="AHM48" s="4"/>
      <c r="AHN48" s="4"/>
      <c r="AHO48" s="4"/>
      <c r="AHP48" s="4"/>
      <c r="AHQ48" s="4"/>
      <c r="AHR48" s="4"/>
      <c r="AHS48" s="4"/>
      <c r="AHT48" s="4"/>
      <c r="AHU48" s="4"/>
      <c r="AHV48" s="4"/>
      <c r="AHW48" s="4"/>
      <c r="AHX48" s="4"/>
      <c r="AHY48" s="4"/>
      <c r="AHZ48" s="4"/>
      <c r="AIA48" s="4"/>
      <c r="AIB48" s="4"/>
      <c r="AIC48" s="4"/>
      <c r="AID48" s="4"/>
      <c r="AIE48" s="4"/>
      <c r="AIF48" s="4"/>
      <c r="AIG48" s="4"/>
      <c r="AIH48" s="4"/>
      <c r="AII48" s="4"/>
      <c r="AIJ48" s="4"/>
      <c r="AIK48" s="4"/>
      <c r="AIL48" s="4"/>
      <c r="AIM48" s="4"/>
      <c r="AIN48" s="4"/>
      <c r="AIO48" s="4"/>
      <c r="AIP48" s="4"/>
      <c r="AIQ48" s="4"/>
      <c r="AIR48" s="4"/>
      <c r="AIS48" s="4"/>
      <c r="AIT48" s="4"/>
      <c r="AIU48" s="4"/>
      <c r="AIV48" s="4"/>
      <c r="AIW48" s="4"/>
      <c r="AIX48" s="4"/>
      <c r="AIY48" s="4"/>
      <c r="AIZ48" s="4"/>
      <c r="AJA48" s="4"/>
      <c r="AJB48" s="4"/>
      <c r="AJC48" s="4"/>
      <c r="AJD48" s="4"/>
      <c r="AJE48" s="4"/>
      <c r="AJF48" s="4"/>
      <c r="AJG48" s="4"/>
      <c r="AJH48" s="4"/>
      <c r="AJI48" s="4"/>
      <c r="AJJ48" s="4"/>
      <c r="AJK48" s="4"/>
      <c r="AJL48" s="4"/>
      <c r="AJM48" s="4"/>
      <c r="AJN48" s="4"/>
      <c r="AJO48" s="4"/>
      <c r="AJP48" s="4"/>
      <c r="AJQ48" s="4"/>
      <c r="AJR48" s="4"/>
      <c r="AJS48" s="4"/>
      <c r="AJT48" s="4"/>
      <c r="AJU48" s="4"/>
      <c r="AJV48" s="4"/>
      <c r="AJW48" s="4"/>
      <c r="AJX48" s="4"/>
      <c r="AJY48" s="4"/>
      <c r="AJZ48" s="4"/>
      <c r="AKA48" s="4"/>
      <c r="AKB48" s="4"/>
      <c r="AKC48" s="4"/>
      <c r="AKD48" s="4"/>
      <c r="AKE48" s="4"/>
      <c r="AKF48" s="4"/>
      <c r="AKG48" s="4"/>
      <c r="AKH48" s="4"/>
      <c r="AKI48" s="4"/>
      <c r="AKJ48" s="4"/>
      <c r="AKK48" s="4"/>
      <c r="AKL48" s="4"/>
      <c r="AKM48" s="4"/>
      <c r="AKN48" s="4"/>
      <c r="AKO48" s="4"/>
      <c r="AKP48" s="4"/>
      <c r="AKQ48" s="4"/>
      <c r="AKR48" s="4"/>
      <c r="AKS48" s="4"/>
      <c r="AKT48" s="4"/>
      <c r="AKU48" s="4"/>
      <c r="AKV48" s="4"/>
      <c r="AKW48" s="4"/>
      <c r="AKX48" s="4"/>
      <c r="AKY48" s="4"/>
      <c r="AKZ48" s="4"/>
      <c r="ALA48" s="4"/>
      <c r="ALB48" s="4"/>
      <c r="ALC48" s="4"/>
      <c r="ALD48" s="4"/>
      <c r="ALE48" s="4"/>
      <c r="ALF48" s="4"/>
      <c r="ALG48" s="4"/>
      <c r="ALH48" s="4"/>
      <c r="ALI48" s="4"/>
      <c r="ALJ48" s="4"/>
      <c r="ALK48" s="4"/>
      <c r="ALL48" s="4"/>
      <c r="ALM48" s="4"/>
      <c r="ALN48" s="4"/>
      <c r="ALO48" s="4"/>
      <c r="ALP48" s="4"/>
    </row>
    <row r="49" spans="1:1004" ht="24" x14ac:dyDescent="0.25">
      <c r="A49" s="9">
        <v>47</v>
      </c>
      <c r="B49" s="10" t="s">
        <v>193</v>
      </c>
      <c r="C49" s="10" t="s">
        <v>194</v>
      </c>
      <c r="D49" s="11" t="s">
        <v>195</v>
      </c>
      <c r="E49" s="36" t="s">
        <v>196</v>
      </c>
      <c r="F49" s="11" t="s">
        <v>219</v>
      </c>
      <c r="G49" s="23" t="s">
        <v>211</v>
      </c>
      <c r="H49" s="23" t="s">
        <v>211</v>
      </c>
      <c r="I49" s="14">
        <v>2006</v>
      </c>
      <c r="J49" s="15">
        <v>719</v>
      </c>
      <c r="K49" s="16" t="s">
        <v>211</v>
      </c>
      <c r="L49" s="15">
        <v>1</v>
      </c>
      <c r="M49" s="16" t="s">
        <v>211</v>
      </c>
      <c r="N49" s="17" t="s">
        <v>248</v>
      </c>
      <c r="O49" s="17" t="s">
        <v>249</v>
      </c>
      <c r="P49" s="16" t="s">
        <v>211</v>
      </c>
      <c r="Q49" s="16" t="s">
        <v>211</v>
      </c>
      <c r="R49" s="16" t="s">
        <v>211</v>
      </c>
      <c r="S49" s="16" t="s">
        <v>211</v>
      </c>
      <c r="T49" s="16" t="s">
        <v>211</v>
      </c>
      <c r="U49" s="16" t="s">
        <v>211</v>
      </c>
      <c r="V49" s="27" t="s">
        <v>211</v>
      </c>
      <c r="W49" s="24" t="s">
        <v>211</v>
      </c>
      <c r="X49" s="18" t="s">
        <v>47</v>
      </c>
      <c r="Y49" s="25" t="s">
        <v>47</v>
      </c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4"/>
      <c r="PH49" s="4"/>
      <c r="PI49" s="4"/>
      <c r="PJ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G49" s="4"/>
      <c r="QH49" s="4"/>
      <c r="QI49" s="4"/>
      <c r="QJ49" s="4"/>
      <c r="QK49" s="4"/>
      <c r="QL49" s="4"/>
      <c r="QM49" s="4"/>
      <c r="QN49" s="4"/>
      <c r="QO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  <c r="RK49" s="4"/>
      <c r="RL49" s="4"/>
      <c r="RM49" s="4"/>
      <c r="RN49" s="4"/>
      <c r="RO49" s="4"/>
      <c r="RP49" s="4"/>
      <c r="RQ49" s="4"/>
      <c r="RR49" s="4"/>
      <c r="RS49" s="4"/>
      <c r="RT49" s="4"/>
      <c r="RU49" s="4"/>
      <c r="RV49" s="4"/>
      <c r="RW49" s="4"/>
      <c r="RX49" s="4"/>
      <c r="RY49" s="4"/>
      <c r="RZ49" s="4"/>
      <c r="SA49" s="4"/>
      <c r="SB49" s="4"/>
      <c r="SC49" s="4"/>
      <c r="SD49" s="4"/>
      <c r="SE49" s="4"/>
      <c r="SF49" s="4"/>
      <c r="SG49" s="4"/>
      <c r="SH49" s="4"/>
      <c r="SI49" s="4"/>
      <c r="SJ49" s="4"/>
      <c r="SK49" s="4"/>
      <c r="SL49" s="4"/>
      <c r="SM49" s="4"/>
      <c r="SN49" s="4"/>
      <c r="SO49" s="4"/>
      <c r="SP49" s="4"/>
      <c r="SQ49" s="4"/>
      <c r="SR49" s="4"/>
      <c r="SS49" s="4"/>
      <c r="ST49" s="4"/>
      <c r="SU49" s="4"/>
      <c r="SV49" s="4"/>
      <c r="SW49" s="4"/>
      <c r="SX49" s="4"/>
      <c r="SY49" s="4"/>
      <c r="SZ49" s="4"/>
      <c r="TA49" s="4"/>
      <c r="TB49" s="4"/>
      <c r="TC49" s="4"/>
      <c r="TD49" s="4"/>
      <c r="TE49" s="4"/>
      <c r="TF49" s="4"/>
      <c r="TG49" s="4"/>
      <c r="TH49" s="4"/>
      <c r="TI49" s="4"/>
      <c r="TJ49" s="4"/>
      <c r="TK49" s="4"/>
      <c r="TL49" s="4"/>
      <c r="TM49" s="4"/>
      <c r="TN49" s="4"/>
      <c r="TO49" s="4"/>
      <c r="TP49" s="4"/>
      <c r="TQ49" s="4"/>
      <c r="TR49" s="4"/>
      <c r="TS49" s="4"/>
      <c r="TT49" s="4"/>
      <c r="TU49" s="4"/>
      <c r="TV49" s="4"/>
      <c r="TW49" s="4"/>
      <c r="TX49" s="4"/>
      <c r="TY49" s="4"/>
      <c r="TZ49" s="4"/>
      <c r="UA49" s="4"/>
      <c r="UB49" s="4"/>
      <c r="UC49" s="4"/>
      <c r="UD49" s="4"/>
      <c r="UE49" s="4"/>
      <c r="UF49" s="4"/>
      <c r="UG49" s="4"/>
      <c r="UH49" s="4"/>
      <c r="UI49" s="4"/>
      <c r="UJ49" s="4"/>
      <c r="UK49" s="4"/>
      <c r="UL49" s="4"/>
      <c r="UM49" s="4"/>
      <c r="UN49" s="4"/>
      <c r="UO49" s="4"/>
      <c r="UP49" s="4"/>
      <c r="UQ49" s="4"/>
      <c r="UR49" s="4"/>
      <c r="US49" s="4"/>
      <c r="UT49" s="4"/>
      <c r="UU49" s="4"/>
      <c r="UV49" s="4"/>
      <c r="UW49" s="4"/>
      <c r="UX49" s="4"/>
      <c r="UY49" s="4"/>
      <c r="UZ49" s="4"/>
      <c r="VA49" s="4"/>
      <c r="VB49" s="4"/>
      <c r="VC49" s="4"/>
      <c r="VD49" s="4"/>
      <c r="VE49" s="4"/>
      <c r="VF49" s="4"/>
      <c r="VG49" s="4"/>
      <c r="VH49" s="4"/>
      <c r="VI49" s="4"/>
      <c r="VJ49" s="4"/>
      <c r="VK49" s="4"/>
      <c r="VL49" s="4"/>
      <c r="VM49" s="4"/>
      <c r="VN49" s="4"/>
      <c r="VO49" s="4"/>
      <c r="VP49" s="4"/>
      <c r="VQ49" s="4"/>
      <c r="VR49" s="4"/>
      <c r="VS49" s="4"/>
      <c r="VT49" s="4"/>
      <c r="VU49" s="4"/>
      <c r="VV49" s="4"/>
      <c r="VW49" s="4"/>
      <c r="VX49" s="4"/>
      <c r="VY49" s="4"/>
      <c r="VZ49" s="4"/>
      <c r="WA49" s="4"/>
      <c r="WB49" s="4"/>
      <c r="WC49" s="4"/>
      <c r="WD49" s="4"/>
      <c r="WE49" s="4"/>
      <c r="WF49" s="4"/>
      <c r="WG49" s="4"/>
      <c r="WH49" s="4"/>
      <c r="WI49" s="4"/>
      <c r="WJ49" s="4"/>
      <c r="WK49" s="4"/>
      <c r="WL49" s="4"/>
      <c r="WM49" s="4"/>
      <c r="WN49" s="4"/>
      <c r="WO49" s="4"/>
      <c r="WP49" s="4"/>
      <c r="WQ49" s="4"/>
      <c r="WR49" s="4"/>
      <c r="WS49" s="4"/>
      <c r="WT49" s="4"/>
      <c r="WU49" s="4"/>
      <c r="WV49" s="4"/>
      <c r="WW49" s="4"/>
      <c r="WX49" s="4"/>
      <c r="WY49" s="4"/>
      <c r="WZ49" s="4"/>
      <c r="XA49" s="4"/>
      <c r="XB49" s="4"/>
      <c r="XC49" s="4"/>
      <c r="XD49" s="4"/>
      <c r="XE49" s="4"/>
      <c r="XF49" s="4"/>
      <c r="XG49" s="4"/>
      <c r="XH49" s="4"/>
      <c r="XI49" s="4"/>
      <c r="XJ49" s="4"/>
      <c r="XK49" s="4"/>
      <c r="XL49" s="4"/>
      <c r="XM49" s="4"/>
      <c r="XN49" s="4"/>
      <c r="XO49" s="4"/>
      <c r="XP49" s="4"/>
      <c r="XQ49" s="4"/>
      <c r="XR49" s="4"/>
      <c r="XS49" s="4"/>
      <c r="XT49" s="4"/>
      <c r="XU49" s="4"/>
      <c r="XV49" s="4"/>
      <c r="XW49" s="4"/>
      <c r="XX49" s="4"/>
      <c r="XY49" s="4"/>
      <c r="XZ49" s="4"/>
      <c r="YA49" s="4"/>
      <c r="YB49" s="4"/>
      <c r="YC49" s="4"/>
      <c r="YD49" s="4"/>
      <c r="YE49" s="4"/>
      <c r="YF49" s="4"/>
      <c r="YG49" s="4"/>
      <c r="YH49" s="4"/>
      <c r="YI49" s="4"/>
      <c r="YJ49" s="4"/>
      <c r="YK49" s="4"/>
      <c r="YL49" s="4"/>
      <c r="YM49" s="4"/>
      <c r="YN49" s="4"/>
      <c r="YO49" s="4"/>
      <c r="YP49" s="4"/>
      <c r="YQ49" s="4"/>
      <c r="YR49" s="4"/>
      <c r="YS49" s="4"/>
      <c r="YT49" s="4"/>
      <c r="YU49" s="4"/>
      <c r="YV49" s="4"/>
      <c r="YW49" s="4"/>
      <c r="YX49" s="4"/>
      <c r="YY49" s="4"/>
      <c r="YZ49" s="4"/>
      <c r="ZA49" s="4"/>
      <c r="ZB49" s="4"/>
      <c r="ZC49" s="4"/>
      <c r="ZD49" s="4"/>
      <c r="ZE49" s="4"/>
      <c r="ZF49" s="4"/>
      <c r="ZG49" s="4"/>
      <c r="ZH49" s="4"/>
      <c r="ZI49" s="4"/>
      <c r="ZJ49" s="4"/>
      <c r="ZK49" s="4"/>
      <c r="ZL49" s="4"/>
      <c r="ZM49" s="4"/>
      <c r="ZN49" s="4"/>
      <c r="ZO49" s="4"/>
      <c r="ZP49" s="4"/>
      <c r="ZQ49" s="4"/>
      <c r="ZR49" s="4"/>
      <c r="ZS49" s="4"/>
      <c r="ZT49" s="4"/>
      <c r="ZU49" s="4"/>
      <c r="ZV49" s="4"/>
      <c r="ZW49" s="4"/>
      <c r="ZX49" s="4"/>
      <c r="ZY49" s="4"/>
      <c r="ZZ49" s="4"/>
      <c r="AAA49" s="4"/>
      <c r="AAB49" s="4"/>
      <c r="AAC49" s="4"/>
      <c r="AAD49" s="4"/>
      <c r="AAE49" s="4"/>
      <c r="AAF49" s="4"/>
      <c r="AAG49" s="4"/>
      <c r="AAH49" s="4"/>
      <c r="AAI49" s="4"/>
      <c r="AAJ49" s="4"/>
      <c r="AAK49" s="4"/>
      <c r="AAL49" s="4"/>
      <c r="AAM49" s="4"/>
      <c r="AAN49" s="4"/>
      <c r="AAO49" s="4"/>
      <c r="AAP49" s="4"/>
      <c r="AAQ49" s="4"/>
      <c r="AAR49" s="4"/>
      <c r="AAS49" s="4"/>
      <c r="AAT49" s="4"/>
      <c r="AAU49" s="4"/>
      <c r="AAV49" s="4"/>
      <c r="AAW49" s="4"/>
      <c r="AAX49" s="4"/>
      <c r="AAY49" s="4"/>
      <c r="AAZ49" s="4"/>
      <c r="ABA49" s="4"/>
      <c r="ABB49" s="4"/>
      <c r="ABC49" s="4"/>
      <c r="ABD49" s="4"/>
      <c r="ABE49" s="4"/>
      <c r="ABF49" s="4"/>
      <c r="ABG49" s="4"/>
      <c r="ABH49" s="4"/>
      <c r="ABI49" s="4"/>
      <c r="ABJ49" s="4"/>
      <c r="ABK49" s="4"/>
      <c r="ABL49" s="4"/>
      <c r="ABM49" s="4"/>
      <c r="ABN49" s="4"/>
      <c r="ABO49" s="4"/>
      <c r="ABP49" s="4"/>
      <c r="ABQ49" s="4"/>
      <c r="ABR49" s="4"/>
      <c r="ABS49" s="4"/>
      <c r="ABT49" s="4"/>
      <c r="ABU49" s="4"/>
      <c r="ABV49" s="4"/>
      <c r="ABW49" s="4"/>
      <c r="ABX49" s="4"/>
      <c r="ABY49" s="4"/>
      <c r="ABZ49" s="4"/>
      <c r="ACA49" s="4"/>
      <c r="ACB49" s="4"/>
      <c r="ACC49" s="4"/>
      <c r="ACD49" s="4"/>
      <c r="ACE49" s="4"/>
      <c r="ACF49" s="4"/>
      <c r="ACG49" s="4"/>
      <c r="ACH49" s="4"/>
      <c r="ACI49" s="4"/>
      <c r="ACJ49" s="4"/>
      <c r="ACK49" s="4"/>
      <c r="ACL49" s="4"/>
      <c r="ACM49" s="4"/>
      <c r="ACN49" s="4"/>
      <c r="ACO49" s="4"/>
      <c r="ACP49" s="4"/>
      <c r="ACQ49" s="4"/>
      <c r="ACR49" s="4"/>
      <c r="ACS49" s="4"/>
      <c r="ACT49" s="4"/>
      <c r="ACU49" s="4"/>
      <c r="ACV49" s="4"/>
      <c r="ACW49" s="4"/>
      <c r="ACX49" s="4"/>
      <c r="ACY49" s="4"/>
      <c r="ACZ49" s="4"/>
      <c r="ADA49" s="4"/>
      <c r="ADB49" s="4"/>
      <c r="ADC49" s="4"/>
      <c r="ADD49" s="4"/>
      <c r="ADE49" s="4"/>
      <c r="ADF49" s="4"/>
      <c r="ADG49" s="4"/>
      <c r="ADH49" s="4"/>
      <c r="ADI49" s="4"/>
      <c r="ADJ49" s="4"/>
      <c r="ADK49" s="4"/>
      <c r="ADL49" s="4"/>
      <c r="ADM49" s="4"/>
      <c r="ADN49" s="4"/>
      <c r="ADO49" s="4"/>
      <c r="ADP49" s="4"/>
      <c r="ADQ49" s="4"/>
      <c r="ADR49" s="4"/>
      <c r="ADS49" s="4"/>
      <c r="ADT49" s="4"/>
      <c r="ADU49" s="4"/>
      <c r="ADV49" s="4"/>
      <c r="ADW49" s="4"/>
      <c r="ADX49" s="4"/>
      <c r="ADY49" s="4"/>
      <c r="ADZ49" s="4"/>
      <c r="AEA49" s="4"/>
      <c r="AEB49" s="4"/>
      <c r="AEC49" s="4"/>
      <c r="AED49" s="4"/>
      <c r="AEE49" s="4"/>
      <c r="AEF49" s="4"/>
      <c r="AEG49" s="4"/>
      <c r="AEH49" s="4"/>
      <c r="AEI49" s="4"/>
      <c r="AEJ49" s="4"/>
      <c r="AEK49" s="4"/>
      <c r="AEL49" s="4"/>
      <c r="AEM49" s="4"/>
      <c r="AEN49" s="4"/>
      <c r="AEO49" s="4"/>
      <c r="AEP49" s="4"/>
      <c r="AEQ49" s="4"/>
      <c r="AER49" s="4"/>
      <c r="AES49" s="4"/>
      <c r="AET49" s="4"/>
      <c r="AEU49" s="4"/>
      <c r="AEV49" s="4"/>
      <c r="AEW49" s="4"/>
      <c r="AEX49" s="4"/>
      <c r="AEY49" s="4"/>
      <c r="AEZ49" s="4"/>
      <c r="AFA49" s="4"/>
      <c r="AFB49" s="4"/>
      <c r="AFC49" s="4"/>
      <c r="AFD49" s="4"/>
      <c r="AFE49" s="4"/>
      <c r="AFF49" s="4"/>
      <c r="AFG49" s="4"/>
      <c r="AFH49" s="4"/>
      <c r="AFI49" s="4"/>
      <c r="AFJ49" s="4"/>
      <c r="AFK49" s="4"/>
      <c r="AFL49" s="4"/>
      <c r="AFM49" s="4"/>
      <c r="AFN49" s="4"/>
      <c r="AFO49" s="4"/>
      <c r="AFP49" s="4"/>
      <c r="AFQ49" s="4"/>
      <c r="AFR49" s="4"/>
      <c r="AFS49" s="4"/>
      <c r="AFT49" s="4"/>
      <c r="AFU49" s="4"/>
      <c r="AFV49" s="4"/>
      <c r="AFW49" s="4"/>
      <c r="AFX49" s="4"/>
      <c r="AFY49" s="4"/>
      <c r="AFZ49" s="4"/>
      <c r="AGA49" s="4"/>
      <c r="AGB49" s="4"/>
      <c r="AGC49" s="4"/>
      <c r="AGD49" s="4"/>
      <c r="AGE49" s="4"/>
      <c r="AGF49" s="4"/>
      <c r="AGG49" s="4"/>
      <c r="AGH49" s="4"/>
      <c r="AGI49" s="4"/>
      <c r="AGJ49" s="4"/>
      <c r="AGK49" s="4"/>
      <c r="AGL49" s="4"/>
      <c r="AGM49" s="4"/>
      <c r="AGN49" s="4"/>
      <c r="AGO49" s="4"/>
      <c r="AGP49" s="4"/>
      <c r="AGQ49" s="4"/>
      <c r="AGR49" s="4"/>
      <c r="AGS49" s="4"/>
      <c r="AGT49" s="4"/>
      <c r="AGU49" s="4"/>
      <c r="AGV49" s="4"/>
      <c r="AGW49" s="4"/>
      <c r="AGX49" s="4"/>
      <c r="AGY49" s="4"/>
      <c r="AGZ49" s="4"/>
      <c r="AHA49" s="4"/>
      <c r="AHB49" s="4"/>
      <c r="AHC49" s="4"/>
      <c r="AHD49" s="4"/>
      <c r="AHE49" s="4"/>
      <c r="AHF49" s="4"/>
      <c r="AHG49" s="4"/>
      <c r="AHH49" s="4"/>
      <c r="AHI49" s="4"/>
      <c r="AHJ49" s="4"/>
      <c r="AHK49" s="4"/>
      <c r="AHL49" s="4"/>
      <c r="AHM49" s="4"/>
      <c r="AHN49" s="4"/>
      <c r="AHO49" s="4"/>
      <c r="AHP49" s="4"/>
      <c r="AHQ49" s="4"/>
      <c r="AHR49" s="4"/>
      <c r="AHS49" s="4"/>
      <c r="AHT49" s="4"/>
      <c r="AHU49" s="4"/>
      <c r="AHV49" s="4"/>
      <c r="AHW49" s="4"/>
      <c r="AHX49" s="4"/>
      <c r="AHY49" s="4"/>
      <c r="AHZ49" s="4"/>
      <c r="AIA49" s="4"/>
      <c r="AIB49" s="4"/>
      <c r="AIC49" s="4"/>
      <c r="AID49" s="4"/>
      <c r="AIE49" s="4"/>
      <c r="AIF49" s="4"/>
      <c r="AIG49" s="4"/>
      <c r="AIH49" s="4"/>
      <c r="AII49" s="4"/>
      <c r="AIJ49" s="4"/>
      <c r="AIK49" s="4"/>
      <c r="AIL49" s="4"/>
      <c r="AIM49" s="4"/>
      <c r="AIN49" s="4"/>
      <c r="AIO49" s="4"/>
      <c r="AIP49" s="4"/>
      <c r="AIQ49" s="4"/>
      <c r="AIR49" s="4"/>
      <c r="AIS49" s="4"/>
      <c r="AIT49" s="4"/>
      <c r="AIU49" s="4"/>
      <c r="AIV49" s="4"/>
      <c r="AIW49" s="4"/>
      <c r="AIX49" s="4"/>
      <c r="AIY49" s="4"/>
      <c r="AIZ49" s="4"/>
      <c r="AJA49" s="4"/>
      <c r="AJB49" s="4"/>
      <c r="AJC49" s="4"/>
      <c r="AJD49" s="4"/>
      <c r="AJE49" s="4"/>
      <c r="AJF49" s="4"/>
      <c r="AJG49" s="4"/>
      <c r="AJH49" s="4"/>
      <c r="AJI49" s="4"/>
      <c r="AJJ49" s="4"/>
      <c r="AJK49" s="4"/>
      <c r="AJL49" s="4"/>
      <c r="AJM49" s="4"/>
      <c r="AJN49" s="4"/>
      <c r="AJO49" s="4"/>
      <c r="AJP49" s="4"/>
      <c r="AJQ49" s="4"/>
      <c r="AJR49" s="4"/>
      <c r="AJS49" s="4"/>
      <c r="AJT49" s="4"/>
      <c r="AJU49" s="4"/>
      <c r="AJV49" s="4"/>
      <c r="AJW49" s="4"/>
      <c r="AJX49" s="4"/>
      <c r="AJY49" s="4"/>
      <c r="AJZ49" s="4"/>
      <c r="AKA49" s="4"/>
      <c r="AKB49" s="4"/>
      <c r="AKC49" s="4"/>
      <c r="AKD49" s="4"/>
      <c r="AKE49" s="4"/>
      <c r="AKF49" s="4"/>
      <c r="AKG49" s="4"/>
      <c r="AKH49" s="4"/>
      <c r="AKI49" s="4"/>
      <c r="AKJ49" s="4"/>
      <c r="AKK49" s="4"/>
      <c r="AKL49" s="4"/>
      <c r="AKM49" s="4"/>
      <c r="AKN49" s="4"/>
      <c r="AKO49" s="4"/>
      <c r="AKP49" s="4"/>
      <c r="AKQ49" s="4"/>
      <c r="AKR49" s="4"/>
      <c r="AKS49" s="4"/>
      <c r="AKT49" s="4"/>
      <c r="AKU49" s="4"/>
      <c r="AKV49" s="4"/>
      <c r="AKW49" s="4"/>
      <c r="AKX49" s="4"/>
      <c r="AKY49" s="4"/>
      <c r="AKZ49" s="4"/>
      <c r="ALA49" s="4"/>
      <c r="ALB49" s="4"/>
      <c r="ALC49" s="4"/>
      <c r="ALD49" s="4"/>
      <c r="ALE49" s="4"/>
      <c r="ALF49" s="4"/>
      <c r="ALG49" s="4"/>
      <c r="ALH49" s="4"/>
      <c r="ALI49" s="4"/>
      <c r="ALJ49" s="4"/>
      <c r="ALK49" s="4"/>
      <c r="ALL49" s="4"/>
      <c r="ALM49" s="4"/>
      <c r="ALN49" s="4"/>
      <c r="ALO49" s="4"/>
      <c r="ALP49" s="4"/>
    </row>
    <row r="50" spans="1:1004" ht="24" x14ac:dyDescent="0.25">
      <c r="A50" s="9">
        <v>48</v>
      </c>
      <c r="B50" s="10" t="s">
        <v>197</v>
      </c>
      <c r="C50" s="10" t="s">
        <v>59</v>
      </c>
      <c r="D50" s="11" t="s">
        <v>198</v>
      </c>
      <c r="E50" s="12">
        <v>1700543</v>
      </c>
      <c r="F50" s="11" t="s">
        <v>219</v>
      </c>
      <c r="G50" s="23" t="s">
        <v>211</v>
      </c>
      <c r="H50" s="23" t="s">
        <v>211</v>
      </c>
      <c r="I50" s="14">
        <v>2007</v>
      </c>
      <c r="J50" s="15">
        <v>2200</v>
      </c>
      <c r="K50" s="16" t="s">
        <v>211</v>
      </c>
      <c r="L50" s="15">
        <v>1</v>
      </c>
      <c r="M50" s="16" t="s">
        <v>211</v>
      </c>
      <c r="N50" s="17" t="s">
        <v>248</v>
      </c>
      <c r="O50" s="17" t="s">
        <v>249</v>
      </c>
      <c r="P50" s="16" t="s">
        <v>211</v>
      </c>
      <c r="Q50" s="16" t="s">
        <v>211</v>
      </c>
      <c r="R50" s="16" t="s">
        <v>211</v>
      </c>
      <c r="S50" s="16" t="s">
        <v>211</v>
      </c>
      <c r="T50" s="16" t="s">
        <v>211</v>
      </c>
      <c r="U50" s="16" t="s">
        <v>211</v>
      </c>
      <c r="V50" s="27" t="s">
        <v>211</v>
      </c>
      <c r="W50" s="24" t="s">
        <v>211</v>
      </c>
      <c r="X50" s="18" t="s">
        <v>47</v>
      </c>
      <c r="Y50" s="25" t="s">
        <v>47</v>
      </c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/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/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/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/>
      <c r="VM50" s="4"/>
      <c r="VN50" s="4"/>
      <c r="VO50" s="4"/>
      <c r="VP50" s="4"/>
      <c r="VQ50" s="4"/>
      <c r="VR50" s="4"/>
      <c r="VS50" s="4"/>
      <c r="VT50" s="4"/>
      <c r="VU50" s="4"/>
      <c r="VV50" s="4"/>
      <c r="VW50" s="4"/>
      <c r="VX50" s="4"/>
      <c r="VY50" s="4"/>
      <c r="VZ50" s="4"/>
      <c r="WA50" s="4"/>
      <c r="WB50" s="4"/>
      <c r="WC50" s="4"/>
      <c r="WD50" s="4"/>
      <c r="WE50" s="4"/>
      <c r="WF50" s="4"/>
      <c r="WG50" s="4"/>
      <c r="WH50" s="4"/>
      <c r="WI50" s="4"/>
      <c r="WJ50" s="4"/>
      <c r="WK50" s="4"/>
      <c r="WL50" s="4"/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/>
      <c r="XO50" s="4"/>
      <c r="XP50" s="4"/>
      <c r="XQ50" s="4"/>
      <c r="XR50" s="4"/>
      <c r="XS50" s="4"/>
      <c r="XT50" s="4"/>
      <c r="XU50" s="4"/>
      <c r="XV50" s="4"/>
      <c r="XW50" s="4"/>
      <c r="XX50" s="4"/>
      <c r="XY50" s="4"/>
      <c r="XZ50" s="4"/>
      <c r="YA50" s="4"/>
      <c r="YB50" s="4"/>
      <c r="YC50" s="4"/>
      <c r="YD50" s="4"/>
      <c r="YE50" s="4"/>
      <c r="YF50" s="4"/>
      <c r="YG50" s="4"/>
      <c r="YH50" s="4"/>
      <c r="YI50" s="4"/>
      <c r="YJ50" s="4"/>
      <c r="YK50" s="4"/>
      <c r="YL50" s="4"/>
      <c r="YM50" s="4"/>
      <c r="YN50" s="4"/>
      <c r="YO50" s="4"/>
      <c r="YP50" s="4"/>
      <c r="YQ50" s="4"/>
      <c r="YR50" s="4"/>
      <c r="YS50" s="4"/>
      <c r="YT50" s="4"/>
      <c r="YU50" s="4"/>
      <c r="YV50" s="4"/>
      <c r="YW50" s="4"/>
      <c r="YX50" s="4"/>
      <c r="YY50" s="4"/>
      <c r="YZ50" s="4"/>
      <c r="ZA50" s="4"/>
      <c r="ZB50" s="4"/>
      <c r="ZC50" s="4"/>
      <c r="ZD50" s="4"/>
      <c r="ZE50" s="4"/>
      <c r="ZF50" s="4"/>
      <c r="ZG50" s="4"/>
      <c r="ZH50" s="4"/>
      <c r="ZI50" s="4"/>
      <c r="ZJ50" s="4"/>
      <c r="ZK50" s="4"/>
      <c r="ZL50" s="4"/>
      <c r="ZM50" s="4"/>
      <c r="ZN50" s="4"/>
      <c r="ZO50" s="4"/>
      <c r="ZP50" s="4"/>
      <c r="ZQ50" s="4"/>
      <c r="ZR50" s="4"/>
      <c r="ZS50" s="4"/>
      <c r="ZT50" s="4"/>
      <c r="ZU50" s="4"/>
      <c r="ZV50" s="4"/>
      <c r="ZW50" s="4"/>
      <c r="ZX50" s="4"/>
      <c r="ZY50" s="4"/>
      <c r="ZZ50" s="4"/>
      <c r="AAA50" s="4"/>
      <c r="AAB50" s="4"/>
      <c r="AAC50" s="4"/>
      <c r="AAD50" s="4"/>
      <c r="AAE50" s="4"/>
      <c r="AAF50" s="4"/>
      <c r="AAG50" s="4"/>
      <c r="AAH50" s="4"/>
      <c r="AAI50" s="4"/>
      <c r="AAJ50" s="4"/>
      <c r="AAK50" s="4"/>
      <c r="AAL50" s="4"/>
      <c r="AAM50" s="4"/>
      <c r="AAN50" s="4"/>
      <c r="AAO50" s="4"/>
      <c r="AAP50" s="4"/>
      <c r="AAQ50" s="4"/>
      <c r="AAR50" s="4"/>
      <c r="AAS50" s="4"/>
      <c r="AAT50" s="4"/>
      <c r="AAU50" s="4"/>
      <c r="AAV50" s="4"/>
      <c r="AAW50" s="4"/>
      <c r="AAX50" s="4"/>
      <c r="AAY50" s="4"/>
      <c r="AAZ50" s="4"/>
      <c r="ABA50" s="4"/>
      <c r="ABB50" s="4"/>
      <c r="ABC50" s="4"/>
      <c r="ABD50" s="4"/>
      <c r="ABE50" s="4"/>
      <c r="ABF50" s="4"/>
      <c r="ABG50" s="4"/>
      <c r="ABH50" s="4"/>
      <c r="ABI50" s="4"/>
      <c r="ABJ50" s="4"/>
      <c r="ABK50" s="4"/>
      <c r="ABL50" s="4"/>
      <c r="ABM50" s="4"/>
      <c r="ABN50" s="4"/>
      <c r="ABO50" s="4"/>
      <c r="ABP50" s="4"/>
      <c r="ABQ50" s="4"/>
      <c r="ABR50" s="4"/>
      <c r="ABS50" s="4"/>
      <c r="ABT50" s="4"/>
      <c r="ABU50" s="4"/>
      <c r="ABV50" s="4"/>
      <c r="ABW50" s="4"/>
      <c r="ABX50" s="4"/>
      <c r="ABY50" s="4"/>
      <c r="ABZ50" s="4"/>
      <c r="ACA50" s="4"/>
      <c r="ACB50" s="4"/>
      <c r="ACC50" s="4"/>
      <c r="ACD50" s="4"/>
      <c r="ACE50" s="4"/>
      <c r="ACF50" s="4"/>
      <c r="ACG50" s="4"/>
      <c r="ACH50" s="4"/>
      <c r="ACI50" s="4"/>
      <c r="ACJ50" s="4"/>
      <c r="ACK50" s="4"/>
      <c r="ACL50" s="4"/>
      <c r="ACM50" s="4"/>
      <c r="ACN50" s="4"/>
      <c r="ACO50" s="4"/>
      <c r="ACP50" s="4"/>
      <c r="ACQ50" s="4"/>
      <c r="ACR50" s="4"/>
      <c r="ACS50" s="4"/>
      <c r="ACT50" s="4"/>
      <c r="ACU50" s="4"/>
      <c r="ACV50" s="4"/>
      <c r="ACW50" s="4"/>
      <c r="ACX50" s="4"/>
      <c r="ACY50" s="4"/>
      <c r="ACZ50" s="4"/>
      <c r="ADA50" s="4"/>
      <c r="ADB50" s="4"/>
      <c r="ADC50" s="4"/>
      <c r="ADD50" s="4"/>
      <c r="ADE50" s="4"/>
      <c r="ADF50" s="4"/>
      <c r="ADG50" s="4"/>
      <c r="ADH50" s="4"/>
      <c r="ADI50" s="4"/>
      <c r="ADJ50" s="4"/>
      <c r="ADK50" s="4"/>
      <c r="ADL50" s="4"/>
      <c r="ADM50" s="4"/>
      <c r="ADN50" s="4"/>
      <c r="ADO50" s="4"/>
      <c r="ADP50" s="4"/>
      <c r="ADQ50" s="4"/>
      <c r="ADR50" s="4"/>
      <c r="ADS50" s="4"/>
      <c r="ADT50" s="4"/>
      <c r="ADU50" s="4"/>
      <c r="ADV50" s="4"/>
      <c r="ADW50" s="4"/>
      <c r="ADX50" s="4"/>
      <c r="ADY50" s="4"/>
      <c r="ADZ50" s="4"/>
      <c r="AEA50" s="4"/>
      <c r="AEB50" s="4"/>
      <c r="AEC50" s="4"/>
      <c r="AED50" s="4"/>
      <c r="AEE50" s="4"/>
      <c r="AEF50" s="4"/>
      <c r="AEG50" s="4"/>
      <c r="AEH50" s="4"/>
      <c r="AEI50" s="4"/>
      <c r="AEJ50" s="4"/>
      <c r="AEK50" s="4"/>
      <c r="AEL50" s="4"/>
      <c r="AEM50" s="4"/>
      <c r="AEN50" s="4"/>
      <c r="AEO50" s="4"/>
      <c r="AEP50" s="4"/>
      <c r="AEQ50" s="4"/>
      <c r="AER50" s="4"/>
      <c r="AES50" s="4"/>
      <c r="AET50" s="4"/>
      <c r="AEU50" s="4"/>
      <c r="AEV50" s="4"/>
      <c r="AEW50" s="4"/>
      <c r="AEX50" s="4"/>
      <c r="AEY50" s="4"/>
      <c r="AEZ50" s="4"/>
      <c r="AFA50" s="4"/>
      <c r="AFB50" s="4"/>
      <c r="AFC50" s="4"/>
      <c r="AFD50" s="4"/>
      <c r="AFE50" s="4"/>
      <c r="AFF50" s="4"/>
      <c r="AFG50" s="4"/>
      <c r="AFH50" s="4"/>
      <c r="AFI50" s="4"/>
      <c r="AFJ50" s="4"/>
      <c r="AFK50" s="4"/>
      <c r="AFL50" s="4"/>
      <c r="AFM50" s="4"/>
      <c r="AFN50" s="4"/>
      <c r="AFO50" s="4"/>
      <c r="AFP50" s="4"/>
      <c r="AFQ50" s="4"/>
      <c r="AFR50" s="4"/>
      <c r="AFS50" s="4"/>
      <c r="AFT50" s="4"/>
      <c r="AFU50" s="4"/>
      <c r="AFV50" s="4"/>
      <c r="AFW50" s="4"/>
      <c r="AFX50" s="4"/>
      <c r="AFY50" s="4"/>
      <c r="AFZ50" s="4"/>
      <c r="AGA50" s="4"/>
      <c r="AGB50" s="4"/>
      <c r="AGC50" s="4"/>
      <c r="AGD50" s="4"/>
      <c r="AGE50" s="4"/>
      <c r="AGF50" s="4"/>
      <c r="AGG50" s="4"/>
      <c r="AGH50" s="4"/>
      <c r="AGI50" s="4"/>
      <c r="AGJ50" s="4"/>
      <c r="AGK50" s="4"/>
      <c r="AGL50" s="4"/>
      <c r="AGM50" s="4"/>
      <c r="AGN50" s="4"/>
      <c r="AGO50" s="4"/>
      <c r="AGP50" s="4"/>
      <c r="AGQ50" s="4"/>
      <c r="AGR50" s="4"/>
      <c r="AGS50" s="4"/>
      <c r="AGT50" s="4"/>
      <c r="AGU50" s="4"/>
      <c r="AGV50" s="4"/>
      <c r="AGW50" s="4"/>
      <c r="AGX50" s="4"/>
      <c r="AGY50" s="4"/>
      <c r="AGZ50" s="4"/>
      <c r="AHA50" s="4"/>
      <c r="AHB50" s="4"/>
      <c r="AHC50" s="4"/>
      <c r="AHD50" s="4"/>
      <c r="AHE50" s="4"/>
      <c r="AHF50" s="4"/>
      <c r="AHG50" s="4"/>
      <c r="AHH50" s="4"/>
      <c r="AHI50" s="4"/>
      <c r="AHJ50" s="4"/>
      <c r="AHK50" s="4"/>
      <c r="AHL50" s="4"/>
      <c r="AHM50" s="4"/>
      <c r="AHN50" s="4"/>
      <c r="AHO50" s="4"/>
      <c r="AHP50" s="4"/>
      <c r="AHQ50" s="4"/>
      <c r="AHR50" s="4"/>
      <c r="AHS50" s="4"/>
      <c r="AHT50" s="4"/>
      <c r="AHU50" s="4"/>
      <c r="AHV50" s="4"/>
      <c r="AHW50" s="4"/>
      <c r="AHX50" s="4"/>
      <c r="AHY50" s="4"/>
      <c r="AHZ50" s="4"/>
      <c r="AIA50" s="4"/>
      <c r="AIB50" s="4"/>
      <c r="AIC50" s="4"/>
      <c r="AID50" s="4"/>
      <c r="AIE50" s="4"/>
      <c r="AIF50" s="4"/>
      <c r="AIG50" s="4"/>
      <c r="AIH50" s="4"/>
      <c r="AII50" s="4"/>
      <c r="AIJ50" s="4"/>
      <c r="AIK50" s="4"/>
      <c r="AIL50" s="4"/>
      <c r="AIM50" s="4"/>
      <c r="AIN50" s="4"/>
      <c r="AIO50" s="4"/>
      <c r="AIP50" s="4"/>
      <c r="AIQ50" s="4"/>
      <c r="AIR50" s="4"/>
      <c r="AIS50" s="4"/>
      <c r="AIT50" s="4"/>
      <c r="AIU50" s="4"/>
      <c r="AIV50" s="4"/>
      <c r="AIW50" s="4"/>
      <c r="AIX50" s="4"/>
      <c r="AIY50" s="4"/>
      <c r="AIZ50" s="4"/>
      <c r="AJA50" s="4"/>
      <c r="AJB50" s="4"/>
      <c r="AJC50" s="4"/>
      <c r="AJD50" s="4"/>
      <c r="AJE50" s="4"/>
      <c r="AJF50" s="4"/>
      <c r="AJG50" s="4"/>
      <c r="AJH50" s="4"/>
      <c r="AJI50" s="4"/>
      <c r="AJJ50" s="4"/>
      <c r="AJK50" s="4"/>
      <c r="AJL50" s="4"/>
      <c r="AJM50" s="4"/>
      <c r="AJN50" s="4"/>
      <c r="AJO50" s="4"/>
      <c r="AJP50" s="4"/>
      <c r="AJQ50" s="4"/>
      <c r="AJR50" s="4"/>
      <c r="AJS50" s="4"/>
      <c r="AJT50" s="4"/>
      <c r="AJU50" s="4"/>
      <c r="AJV50" s="4"/>
      <c r="AJW50" s="4"/>
      <c r="AJX50" s="4"/>
      <c r="AJY50" s="4"/>
      <c r="AJZ50" s="4"/>
      <c r="AKA50" s="4"/>
      <c r="AKB50" s="4"/>
      <c r="AKC50" s="4"/>
      <c r="AKD50" s="4"/>
      <c r="AKE50" s="4"/>
      <c r="AKF50" s="4"/>
      <c r="AKG50" s="4"/>
      <c r="AKH50" s="4"/>
      <c r="AKI50" s="4"/>
      <c r="AKJ50" s="4"/>
      <c r="AKK50" s="4"/>
      <c r="AKL50" s="4"/>
      <c r="AKM50" s="4"/>
      <c r="AKN50" s="4"/>
      <c r="AKO50" s="4"/>
      <c r="AKP50" s="4"/>
      <c r="AKQ50" s="4"/>
      <c r="AKR50" s="4"/>
      <c r="AKS50" s="4"/>
      <c r="AKT50" s="4"/>
      <c r="AKU50" s="4"/>
      <c r="AKV50" s="4"/>
      <c r="AKW50" s="4"/>
      <c r="AKX50" s="4"/>
      <c r="AKY50" s="4"/>
      <c r="AKZ50" s="4"/>
      <c r="ALA50" s="4"/>
      <c r="ALB50" s="4"/>
      <c r="ALC50" s="4"/>
      <c r="ALD50" s="4"/>
      <c r="ALE50" s="4"/>
      <c r="ALF50" s="4"/>
      <c r="ALG50" s="4"/>
      <c r="ALH50" s="4"/>
      <c r="ALI50" s="4"/>
      <c r="ALJ50" s="4"/>
      <c r="ALK50" s="4"/>
      <c r="ALL50" s="4"/>
      <c r="ALM50" s="4"/>
      <c r="ALN50" s="4"/>
      <c r="ALO50" s="4"/>
      <c r="ALP50" s="4"/>
    </row>
    <row r="51" spans="1:1004" ht="24" x14ac:dyDescent="0.25">
      <c r="A51" s="9">
        <v>49</v>
      </c>
      <c r="B51" s="10" t="s">
        <v>62</v>
      </c>
      <c r="C51" s="10" t="s">
        <v>199</v>
      </c>
      <c r="D51" s="11">
        <v>1000</v>
      </c>
      <c r="E51" s="11">
        <v>2100558</v>
      </c>
      <c r="F51" s="11" t="s">
        <v>220</v>
      </c>
      <c r="G51" s="23" t="s">
        <v>211</v>
      </c>
      <c r="H51" s="23" t="s">
        <v>211</v>
      </c>
      <c r="I51" s="14">
        <v>1992</v>
      </c>
      <c r="J51" s="15">
        <v>6120</v>
      </c>
      <c r="K51" s="16" t="s">
        <v>211</v>
      </c>
      <c r="L51" s="15">
        <v>1</v>
      </c>
      <c r="M51" s="16" t="s">
        <v>211</v>
      </c>
      <c r="N51" s="17" t="s">
        <v>248</v>
      </c>
      <c r="O51" s="17" t="s">
        <v>249</v>
      </c>
      <c r="P51" s="16" t="s">
        <v>211</v>
      </c>
      <c r="Q51" s="16" t="s">
        <v>211</v>
      </c>
      <c r="R51" s="16" t="s">
        <v>211</v>
      </c>
      <c r="S51" s="16" t="s">
        <v>211</v>
      </c>
      <c r="T51" s="16" t="s">
        <v>211</v>
      </c>
      <c r="U51" s="16" t="s">
        <v>211</v>
      </c>
      <c r="V51" s="27" t="s">
        <v>211</v>
      </c>
      <c r="W51" s="24" t="s">
        <v>211</v>
      </c>
      <c r="X51" s="18" t="s">
        <v>47</v>
      </c>
      <c r="Y51" s="25" t="s">
        <v>47</v>
      </c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AGR51" s="4"/>
      <c r="AGS51" s="4"/>
      <c r="AGT51" s="4"/>
      <c r="AGU51" s="4"/>
      <c r="AGV51" s="4"/>
      <c r="AGW51" s="4"/>
      <c r="AGX51" s="4"/>
      <c r="AGY51" s="4"/>
      <c r="AGZ51" s="4"/>
      <c r="AHA51" s="4"/>
      <c r="AHB51" s="4"/>
      <c r="AHC51" s="4"/>
      <c r="AHD51" s="4"/>
      <c r="AHE51" s="4"/>
      <c r="AHF51" s="4"/>
      <c r="AHG51" s="4"/>
      <c r="AHH51" s="4"/>
      <c r="AHI51" s="4"/>
      <c r="AHJ51" s="4"/>
      <c r="AHK51" s="4"/>
      <c r="AHL51" s="4"/>
      <c r="AHM51" s="4"/>
      <c r="AHN51" s="4"/>
      <c r="AHO51" s="4"/>
      <c r="AHP51" s="4"/>
      <c r="AHQ51" s="4"/>
      <c r="AHR51" s="4"/>
      <c r="AHS51" s="4"/>
      <c r="AHT51" s="4"/>
      <c r="AHU51" s="4"/>
      <c r="AHV51" s="4"/>
      <c r="AHW51" s="4"/>
      <c r="AHX51" s="4"/>
      <c r="AHY51" s="4"/>
      <c r="AHZ51" s="4"/>
      <c r="AIA51" s="4"/>
      <c r="AIB51" s="4"/>
      <c r="AIC51" s="4"/>
      <c r="AID51" s="4"/>
      <c r="AIE51" s="4"/>
      <c r="AIF51" s="4"/>
      <c r="AIG51" s="4"/>
      <c r="AIH51" s="4"/>
      <c r="AII51" s="4"/>
      <c r="AIJ51" s="4"/>
      <c r="AIK51" s="4"/>
      <c r="AIL51" s="4"/>
      <c r="AIM51" s="4"/>
      <c r="AIN51" s="4"/>
      <c r="AIO51" s="4"/>
      <c r="AIP51" s="4"/>
      <c r="AIQ51" s="4"/>
      <c r="AIR51" s="4"/>
      <c r="AIS51" s="4"/>
      <c r="AIT51" s="4"/>
      <c r="AIU51" s="4"/>
      <c r="AIV51" s="4"/>
      <c r="AIW51" s="4"/>
      <c r="AIX51" s="4"/>
      <c r="AIY51" s="4"/>
      <c r="AIZ51" s="4"/>
      <c r="AJA51" s="4"/>
      <c r="AJB51" s="4"/>
      <c r="AJC51" s="4"/>
      <c r="AJD51" s="4"/>
      <c r="AJE51" s="4"/>
      <c r="AJF51" s="4"/>
      <c r="AJG51" s="4"/>
      <c r="AJH51" s="4"/>
      <c r="AJI51" s="4"/>
      <c r="AJJ51" s="4"/>
      <c r="AJK51" s="4"/>
      <c r="AJL51" s="4"/>
      <c r="AJM51" s="4"/>
      <c r="AJN51" s="4"/>
      <c r="AJO51" s="4"/>
      <c r="AJP51" s="4"/>
      <c r="AJQ51" s="4"/>
      <c r="AJR51" s="4"/>
      <c r="AJS51" s="4"/>
      <c r="AJT51" s="4"/>
      <c r="AJU51" s="4"/>
      <c r="AJV51" s="4"/>
      <c r="AJW51" s="4"/>
      <c r="AJX51" s="4"/>
      <c r="AJY51" s="4"/>
      <c r="AJZ51" s="4"/>
      <c r="AKA51" s="4"/>
      <c r="AKB51" s="4"/>
      <c r="AKC51" s="4"/>
      <c r="AKD51" s="4"/>
      <c r="AKE51" s="4"/>
      <c r="AKF51" s="4"/>
      <c r="AKG51" s="4"/>
      <c r="AKH51" s="4"/>
      <c r="AKI51" s="4"/>
      <c r="AKJ51" s="4"/>
      <c r="AKK51" s="4"/>
      <c r="AKL51" s="4"/>
      <c r="AKM51" s="4"/>
      <c r="AKN51" s="4"/>
      <c r="AKO51" s="4"/>
      <c r="AKP51" s="4"/>
      <c r="AKQ51" s="4"/>
      <c r="AKR51" s="4"/>
      <c r="AKS51" s="4"/>
      <c r="AKT51" s="4"/>
      <c r="AKU51" s="4"/>
      <c r="AKV51" s="4"/>
      <c r="AKW51" s="4"/>
      <c r="AKX51" s="4"/>
      <c r="AKY51" s="4"/>
      <c r="AKZ51" s="4"/>
      <c r="ALA51" s="4"/>
      <c r="ALB51" s="4"/>
      <c r="ALC51" s="4"/>
      <c r="ALD51" s="4"/>
      <c r="ALE51" s="4"/>
      <c r="ALF51" s="4"/>
      <c r="ALG51" s="4"/>
      <c r="ALH51" s="4"/>
      <c r="ALI51" s="4"/>
      <c r="ALJ51" s="4"/>
      <c r="ALK51" s="4"/>
      <c r="ALL51" s="4"/>
      <c r="ALM51" s="4"/>
      <c r="ALN51" s="4"/>
      <c r="ALO51" s="4"/>
      <c r="ALP51" s="4"/>
    </row>
    <row r="52" spans="1:1004" ht="24" x14ac:dyDescent="0.25">
      <c r="A52" s="9">
        <v>50</v>
      </c>
      <c r="B52" s="10" t="s">
        <v>62</v>
      </c>
      <c r="C52" s="10" t="s">
        <v>200</v>
      </c>
      <c r="D52" s="37" t="s">
        <v>211</v>
      </c>
      <c r="E52" s="38" t="s">
        <v>211</v>
      </c>
      <c r="F52" s="11" t="s">
        <v>221</v>
      </c>
      <c r="G52" s="23" t="s">
        <v>211</v>
      </c>
      <c r="H52" s="23" t="s">
        <v>211</v>
      </c>
      <c r="I52" s="14">
        <v>2013</v>
      </c>
      <c r="J52" s="15">
        <v>1642</v>
      </c>
      <c r="K52" s="16" t="s">
        <v>211</v>
      </c>
      <c r="L52" s="15">
        <v>1</v>
      </c>
      <c r="M52" s="16" t="s">
        <v>211</v>
      </c>
      <c r="N52" s="17" t="s">
        <v>248</v>
      </c>
      <c r="O52" s="17" t="s">
        <v>249</v>
      </c>
      <c r="P52" s="16" t="s">
        <v>211</v>
      </c>
      <c r="Q52" s="16" t="s">
        <v>211</v>
      </c>
      <c r="R52" s="16" t="s">
        <v>211</v>
      </c>
      <c r="S52" s="16" t="s">
        <v>211</v>
      </c>
      <c r="T52" s="16" t="s">
        <v>211</v>
      </c>
      <c r="U52" s="16" t="s">
        <v>211</v>
      </c>
      <c r="V52" s="27" t="s">
        <v>211</v>
      </c>
      <c r="W52" s="24" t="s">
        <v>211</v>
      </c>
      <c r="X52" s="18" t="s">
        <v>47</v>
      </c>
      <c r="Y52" s="25" t="s">
        <v>47</v>
      </c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  <c r="RT52" s="4"/>
      <c r="RU52" s="4"/>
      <c r="RV52" s="4"/>
      <c r="RW52" s="4"/>
      <c r="RX52" s="4"/>
      <c r="RY52" s="4"/>
      <c r="RZ52" s="4"/>
      <c r="SA52" s="4"/>
      <c r="SB52" s="4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  <c r="SU52" s="4"/>
      <c r="SV52" s="4"/>
      <c r="SW52" s="4"/>
      <c r="SX52" s="4"/>
      <c r="SY52" s="4"/>
      <c r="SZ52" s="4"/>
      <c r="TA52" s="4"/>
      <c r="TB52" s="4"/>
      <c r="TC52" s="4"/>
      <c r="TD52" s="4"/>
      <c r="TE52" s="4"/>
      <c r="TF52" s="4"/>
      <c r="TG52" s="4"/>
      <c r="TH52" s="4"/>
      <c r="TI52" s="4"/>
      <c r="TJ52" s="4"/>
      <c r="TK52" s="4"/>
      <c r="TL52" s="4"/>
      <c r="TM52" s="4"/>
      <c r="TN52" s="4"/>
      <c r="TO52" s="4"/>
      <c r="TP52" s="4"/>
      <c r="TQ52" s="4"/>
      <c r="TR52" s="4"/>
      <c r="TS52" s="4"/>
      <c r="TT52" s="4"/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/>
      <c r="UF52" s="4"/>
      <c r="UG52" s="4"/>
      <c r="UH52" s="4"/>
      <c r="UI52" s="4"/>
      <c r="UJ52" s="4"/>
      <c r="UK52" s="4"/>
      <c r="UL52" s="4"/>
      <c r="UM52" s="4"/>
      <c r="UN52" s="4"/>
      <c r="UO52" s="4"/>
      <c r="UP52" s="4"/>
      <c r="UQ52" s="4"/>
      <c r="UR52" s="4"/>
      <c r="US52" s="4"/>
      <c r="UT52" s="4"/>
      <c r="UU52" s="4"/>
      <c r="UV52" s="4"/>
      <c r="UW52" s="4"/>
      <c r="UX52" s="4"/>
      <c r="UY52" s="4"/>
      <c r="UZ52" s="4"/>
      <c r="VA52" s="4"/>
      <c r="VB52" s="4"/>
      <c r="VC52" s="4"/>
      <c r="VD52" s="4"/>
      <c r="VE52" s="4"/>
      <c r="VF52" s="4"/>
      <c r="VG52" s="4"/>
      <c r="VH52" s="4"/>
      <c r="VI52" s="4"/>
      <c r="VJ52" s="4"/>
      <c r="VK52" s="4"/>
      <c r="VL52" s="4"/>
      <c r="VM52" s="4"/>
      <c r="VN52" s="4"/>
      <c r="VO52" s="4"/>
      <c r="VP52" s="4"/>
      <c r="VQ52" s="4"/>
      <c r="VR52" s="4"/>
      <c r="VS52" s="4"/>
      <c r="VT52" s="4"/>
      <c r="VU52" s="4"/>
      <c r="VV52" s="4"/>
      <c r="VW52" s="4"/>
      <c r="VX52" s="4"/>
      <c r="VY52" s="4"/>
      <c r="VZ52" s="4"/>
      <c r="WA52" s="4"/>
      <c r="WB52" s="4"/>
      <c r="WC52" s="4"/>
      <c r="WD52" s="4"/>
      <c r="WE52" s="4"/>
      <c r="WF52" s="4"/>
      <c r="WG52" s="4"/>
      <c r="WH52" s="4"/>
      <c r="WI52" s="4"/>
      <c r="WJ52" s="4"/>
      <c r="WK52" s="4"/>
      <c r="WL52" s="4"/>
      <c r="WM52" s="4"/>
      <c r="WN52" s="4"/>
      <c r="WO52" s="4"/>
      <c r="WP52" s="4"/>
      <c r="WQ52" s="4"/>
      <c r="WR52" s="4"/>
      <c r="WS52" s="4"/>
      <c r="WT52" s="4"/>
      <c r="WU52" s="4"/>
      <c r="WV52" s="4"/>
      <c r="WW52" s="4"/>
      <c r="WX52" s="4"/>
      <c r="WY52" s="4"/>
      <c r="WZ52" s="4"/>
      <c r="XA52" s="4"/>
      <c r="XB52" s="4"/>
      <c r="XC52" s="4"/>
      <c r="XD52" s="4"/>
      <c r="XE52" s="4"/>
      <c r="XF52" s="4"/>
      <c r="XG52" s="4"/>
      <c r="XH52" s="4"/>
      <c r="XI52" s="4"/>
      <c r="XJ52" s="4"/>
      <c r="XK52" s="4"/>
      <c r="XL52" s="4"/>
      <c r="XM52" s="4"/>
      <c r="XN52" s="4"/>
      <c r="XO52" s="4"/>
      <c r="XP52" s="4"/>
      <c r="XQ52" s="4"/>
      <c r="XR52" s="4"/>
      <c r="XS52" s="4"/>
      <c r="XT52" s="4"/>
      <c r="XU52" s="4"/>
      <c r="XV52" s="4"/>
      <c r="XW52" s="4"/>
      <c r="XX52" s="4"/>
      <c r="XY52" s="4"/>
      <c r="XZ52" s="4"/>
      <c r="YA52" s="4"/>
      <c r="YB52" s="4"/>
      <c r="YC52" s="4"/>
      <c r="YD52" s="4"/>
      <c r="YE52" s="4"/>
      <c r="YF52" s="4"/>
      <c r="YG52" s="4"/>
      <c r="YH52" s="4"/>
      <c r="YI52" s="4"/>
      <c r="YJ52" s="4"/>
      <c r="YK52" s="4"/>
      <c r="YL52" s="4"/>
      <c r="YM52" s="4"/>
      <c r="YN52" s="4"/>
      <c r="YO52" s="4"/>
      <c r="YP52" s="4"/>
      <c r="YQ52" s="4"/>
      <c r="YR52" s="4"/>
      <c r="YS52" s="4"/>
      <c r="YT52" s="4"/>
      <c r="YU52" s="4"/>
      <c r="YV52" s="4"/>
      <c r="YW52" s="4"/>
      <c r="YX52" s="4"/>
      <c r="YY52" s="4"/>
      <c r="YZ52" s="4"/>
      <c r="ZA52" s="4"/>
      <c r="ZB52" s="4"/>
      <c r="ZC52" s="4"/>
      <c r="ZD52" s="4"/>
      <c r="ZE52" s="4"/>
      <c r="ZF52" s="4"/>
      <c r="ZG52" s="4"/>
      <c r="ZH52" s="4"/>
      <c r="ZI52" s="4"/>
      <c r="ZJ52" s="4"/>
      <c r="ZK52" s="4"/>
      <c r="ZL52" s="4"/>
      <c r="ZM52" s="4"/>
      <c r="ZN52" s="4"/>
      <c r="ZO52" s="4"/>
      <c r="ZP52" s="4"/>
      <c r="ZQ52" s="4"/>
      <c r="ZR52" s="4"/>
      <c r="ZS52" s="4"/>
      <c r="ZT52" s="4"/>
      <c r="ZU52" s="4"/>
      <c r="ZV52" s="4"/>
      <c r="ZW52" s="4"/>
      <c r="ZX52" s="4"/>
      <c r="ZY52" s="4"/>
      <c r="ZZ52" s="4"/>
      <c r="AAA52" s="4"/>
      <c r="AAB52" s="4"/>
      <c r="AAC52" s="4"/>
      <c r="AAD52" s="4"/>
      <c r="AAE52" s="4"/>
      <c r="AAF52" s="4"/>
      <c r="AAG52" s="4"/>
      <c r="AAH52" s="4"/>
      <c r="AAI52" s="4"/>
      <c r="AAJ52" s="4"/>
      <c r="AAK52" s="4"/>
      <c r="AAL52" s="4"/>
      <c r="AAM52" s="4"/>
      <c r="AAN52" s="4"/>
      <c r="AAO52" s="4"/>
      <c r="AAP52" s="4"/>
      <c r="AAQ52" s="4"/>
      <c r="AAR52" s="4"/>
      <c r="AAS52" s="4"/>
      <c r="AAT52" s="4"/>
      <c r="AAU52" s="4"/>
      <c r="AAV52" s="4"/>
      <c r="AAW52" s="4"/>
      <c r="AAX52" s="4"/>
      <c r="AAY52" s="4"/>
      <c r="AAZ52" s="4"/>
      <c r="ABA52" s="4"/>
      <c r="ABB52" s="4"/>
      <c r="ABC52" s="4"/>
      <c r="ABD52" s="4"/>
      <c r="ABE52" s="4"/>
      <c r="ABF52" s="4"/>
      <c r="ABG52" s="4"/>
      <c r="ABH52" s="4"/>
      <c r="ABI52" s="4"/>
      <c r="ABJ52" s="4"/>
      <c r="ABK52" s="4"/>
      <c r="ABL52" s="4"/>
      <c r="ABM52" s="4"/>
      <c r="ABN52" s="4"/>
      <c r="ABO52" s="4"/>
      <c r="ABP52" s="4"/>
      <c r="ABQ52" s="4"/>
      <c r="ABR52" s="4"/>
      <c r="ABS52" s="4"/>
      <c r="ABT52" s="4"/>
      <c r="ABU52" s="4"/>
      <c r="ABV52" s="4"/>
      <c r="ABW52" s="4"/>
      <c r="ABX52" s="4"/>
      <c r="ABY52" s="4"/>
      <c r="ABZ52" s="4"/>
      <c r="ACA52" s="4"/>
      <c r="ACB52" s="4"/>
      <c r="ACC52" s="4"/>
      <c r="ACD52" s="4"/>
      <c r="ACE52" s="4"/>
      <c r="ACF52" s="4"/>
      <c r="ACG52" s="4"/>
      <c r="ACH52" s="4"/>
      <c r="ACI52" s="4"/>
      <c r="ACJ52" s="4"/>
      <c r="ACK52" s="4"/>
      <c r="ACL52" s="4"/>
      <c r="ACM52" s="4"/>
      <c r="ACN52" s="4"/>
      <c r="ACO52" s="4"/>
      <c r="ACP52" s="4"/>
      <c r="ACQ52" s="4"/>
      <c r="ACR52" s="4"/>
      <c r="ACS52" s="4"/>
      <c r="ACT52" s="4"/>
      <c r="ACU52" s="4"/>
      <c r="ACV52" s="4"/>
      <c r="ACW52" s="4"/>
      <c r="ACX52" s="4"/>
      <c r="ACY52" s="4"/>
      <c r="ACZ52" s="4"/>
      <c r="ADA52" s="4"/>
      <c r="ADB52" s="4"/>
      <c r="ADC52" s="4"/>
      <c r="ADD52" s="4"/>
      <c r="ADE52" s="4"/>
      <c r="ADF52" s="4"/>
      <c r="ADG52" s="4"/>
      <c r="ADH52" s="4"/>
      <c r="ADI52" s="4"/>
      <c r="ADJ52" s="4"/>
      <c r="ADK52" s="4"/>
      <c r="ADL52" s="4"/>
      <c r="ADM52" s="4"/>
      <c r="ADN52" s="4"/>
      <c r="ADO52" s="4"/>
      <c r="ADP52" s="4"/>
      <c r="ADQ52" s="4"/>
      <c r="ADR52" s="4"/>
      <c r="ADS52" s="4"/>
      <c r="ADT52" s="4"/>
      <c r="ADU52" s="4"/>
      <c r="ADV52" s="4"/>
      <c r="ADW52" s="4"/>
      <c r="ADX52" s="4"/>
      <c r="ADY52" s="4"/>
      <c r="ADZ52" s="4"/>
      <c r="AEA52" s="4"/>
      <c r="AEB52" s="4"/>
      <c r="AEC52" s="4"/>
      <c r="AED52" s="4"/>
      <c r="AEE52" s="4"/>
      <c r="AEF52" s="4"/>
      <c r="AEG52" s="4"/>
      <c r="AEH52" s="4"/>
      <c r="AEI52" s="4"/>
      <c r="AEJ52" s="4"/>
      <c r="AEK52" s="4"/>
      <c r="AEL52" s="4"/>
      <c r="AEM52" s="4"/>
      <c r="AEN52" s="4"/>
      <c r="AEO52" s="4"/>
      <c r="AEP52" s="4"/>
      <c r="AEQ52" s="4"/>
      <c r="AER52" s="4"/>
      <c r="AES52" s="4"/>
      <c r="AET52" s="4"/>
      <c r="AEU52" s="4"/>
      <c r="AEV52" s="4"/>
      <c r="AEW52" s="4"/>
      <c r="AEX52" s="4"/>
      <c r="AEY52" s="4"/>
      <c r="AEZ52" s="4"/>
      <c r="AFA52" s="4"/>
      <c r="AFB52" s="4"/>
      <c r="AFC52" s="4"/>
      <c r="AFD52" s="4"/>
      <c r="AFE52" s="4"/>
      <c r="AFF52" s="4"/>
      <c r="AFG52" s="4"/>
      <c r="AFH52" s="4"/>
      <c r="AFI52" s="4"/>
      <c r="AFJ52" s="4"/>
      <c r="AFK52" s="4"/>
      <c r="AFL52" s="4"/>
      <c r="AFM52" s="4"/>
      <c r="AFN52" s="4"/>
      <c r="AFO52" s="4"/>
      <c r="AFP52" s="4"/>
      <c r="AFQ52" s="4"/>
      <c r="AFR52" s="4"/>
      <c r="AFS52" s="4"/>
      <c r="AFT52" s="4"/>
      <c r="AFU52" s="4"/>
      <c r="AFV52" s="4"/>
      <c r="AFW52" s="4"/>
      <c r="AFX52" s="4"/>
      <c r="AFY52" s="4"/>
      <c r="AFZ52" s="4"/>
      <c r="AGA52" s="4"/>
      <c r="AGB52" s="4"/>
      <c r="AGC52" s="4"/>
      <c r="AGD52" s="4"/>
      <c r="AGE52" s="4"/>
      <c r="AGF52" s="4"/>
      <c r="AGG52" s="4"/>
      <c r="AGH52" s="4"/>
      <c r="AGI52" s="4"/>
      <c r="AGJ52" s="4"/>
      <c r="AGK52" s="4"/>
      <c r="AGL52" s="4"/>
      <c r="AGM52" s="4"/>
      <c r="AGN52" s="4"/>
      <c r="AGO52" s="4"/>
      <c r="AGP52" s="4"/>
      <c r="AGQ52" s="4"/>
      <c r="AGR52" s="4"/>
      <c r="AGS52" s="4"/>
      <c r="AGT52" s="4"/>
      <c r="AGU52" s="4"/>
      <c r="AGV52" s="4"/>
      <c r="AGW52" s="4"/>
      <c r="AGX52" s="4"/>
      <c r="AGY52" s="4"/>
      <c r="AGZ52" s="4"/>
      <c r="AHA52" s="4"/>
      <c r="AHB52" s="4"/>
      <c r="AHC52" s="4"/>
      <c r="AHD52" s="4"/>
      <c r="AHE52" s="4"/>
      <c r="AHF52" s="4"/>
      <c r="AHG52" s="4"/>
      <c r="AHH52" s="4"/>
      <c r="AHI52" s="4"/>
      <c r="AHJ52" s="4"/>
      <c r="AHK52" s="4"/>
      <c r="AHL52" s="4"/>
      <c r="AHM52" s="4"/>
      <c r="AHN52" s="4"/>
      <c r="AHO52" s="4"/>
      <c r="AHP52" s="4"/>
      <c r="AHQ52" s="4"/>
      <c r="AHR52" s="4"/>
      <c r="AHS52" s="4"/>
      <c r="AHT52" s="4"/>
      <c r="AHU52" s="4"/>
      <c r="AHV52" s="4"/>
      <c r="AHW52" s="4"/>
      <c r="AHX52" s="4"/>
      <c r="AHY52" s="4"/>
      <c r="AHZ52" s="4"/>
      <c r="AIA52" s="4"/>
      <c r="AIB52" s="4"/>
      <c r="AIC52" s="4"/>
      <c r="AID52" s="4"/>
      <c r="AIE52" s="4"/>
      <c r="AIF52" s="4"/>
      <c r="AIG52" s="4"/>
      <c r="AIH52" s="4"/>
      <c r="AII52" s="4"/>
      <c r="AIJ52" s="4"/>
      <c r="AIK52" s="4"/>
      <c r="AIL52" s="4"/>
      <c r="AIM52" s="4"/>
      <c r="AIN52" s="4"/>
      <c r="AIO52" s="4"/>
      <c r="AIP52" s="4"/>
      <c r="AIQ52" s="4"/>
      <c r="AIR52" s="4"/>
      <c r="AIS52" s="4"/>
      <c r="AIT52" s="4"/>
      <c r="AIU52" s="4"/>
      <c r="AIV52" s="4"/>
      <c r="AIW52" s="4"/>
      <c r="AIX52" s="4"/>
      <c r="AIY52" s="4"/>
      <c r="AIZ52" s="4"/>
      <c r="AJA52" s="4"/>
      <c r="AJB52" s="4"/>
      <c r="AJC52" s="4"/>
      <c r="AJD52" s="4"/>
      <c r="AJE52" s="4"/>
      <c r="AJF52" s="4"/>
      <c r="AJG52" s="4"/>
      <c r="AJH52" s="4"/>
      <c r="AJI52" s="4"/>
      <c r="AJJ52" s="4"/>
      <c r="AJK52" s="4"/>
      <c r="AJL52" s="4"/>
      <c r="AJM52" s="4"/>
      <c r="AJN52" s="4"/>
      <c r="AJO52" s="4"/>
      <c r="AJP52" s="4"/>
      <c r="AJQ52" s="4"/>
      <c r="AJR52" s="4"/>
      <c r="AJS52" s="4"/>
      <c r="AJT52" s="4"/>
      <c r="AJU52" s="4"/>
      <c r="AJV52" s="4"/>
      <c r="AJW52" s="4"/>
      <c r="AJX52" s="4"/>
      <c r="AJY52" s="4"/>
      <c r="AJZ52" s="4"/>
      <c r="AKA52" s="4"/>
      <c r="AKB52" s="4"/>
      <c r="AKC52" s="4"/>
      <c r="AKD52" s="4"/>
      <c r="AKE52" s="4"/>
      <c r="AKF52" s="4"/>
      <c r="AKG52" s="4"/>
      <c r="AKH52" s="4"/>
      <c r="AKI52" s="4"/>
      <c r="AKJ52" s="4"/>
      <c r="AKK52" s="4"/>
      <c r="AKL52" s="4"/>
      <c r="AKM52" s="4"/>
      <c r="AKN52" s="4"/>
      <c r="AKO52" s="4"/>
      <c r="AKP52" s="4"/>
      <c r="AKQ52" s="4"/>
      <c r="AKR52" s="4"/>
      <c r="AKS52" s="4"/>
      <c r="AKT52" s="4"/>
      <c r="AKU52" s="4"/>
      <c r="AKV52" s="4"/>
      <c r="AKW52" s="4"/>
      <c r="AKX52" s="4"/>
      <c r="AKY52" s="4"/>
      <c r="AKZ52" s="4"/>
      <c r="ALA52" s="4"/>
      <c r="ALB52" s="4"/>
      <c r="ALC52" s="4"/>
      <c r="ALD52" s="4"/>
      <c r="ALE52" s="4"/>
      <c r="ALF52" s="4"/>
      <c r="ALG52" s="4"/>
      <c r="ALH52" s="4"/>
      <c r="ALI52" s="4"/>
      <c r="ALJ52" s="4"/>
      <c r="ALK52" s="4"/>
      <c r="ALL52" s="4"/>
      <c r="ALM52" s="4"/>
      <c r="ALN52" s="4"/>
      <c r="ALO52" s="4"/>
      <c r="ALP52" s="4"/>
    </row>
    <row r="53" spans="1:1004" ht="48" x14ac:dyDescent="0.25">
      <c r="A53" s="9">
        <v>51</v>
      </c>
      <c r="B53" s="22" t="s">
        <v>62</v>
      </c>
      <c r="C53" s="22" t="s">
        <v>201</v>
      </c>
      <c r="D53" s="11" t="s">
        <v>202</v>
      </c>
      <c r="E53" s="38" t="s">
        <v>211</v>
      </c>
      <c r="F53" s="11" t="s">
        <v>222</v>
      </c>
      <c r="G53" s="23" t="s">
        <v>211</v>
      </c>
      <c r="H53" s="23" t="s">
        <v>211</v>
      </c>
      <c r="I53" s="31">
        <v>2015</v>
      </c>
      <c r="J53" s="15">
        <v>4500</v>
      </c>
      <c r="K53" s="16" t="s">
        <v>211</v>
      </c>
      <c r="L53" s="15">
        <v>1</v>
      </c>
      <c r="M53" s="16" t="s">
        <v>211</v>
      </c>
      <c r="N53" s="17" t="s">
        <v>248</v>
      </c>
      <c r="O53" s="17" t="s">
        <v>249</v>
      </c>
      <c r="P53" s="16" t="s">
        <v>211</v>
      </c>
      <c r="Q53" s="16" t="s">
        <v>211</v>
      </c>
      <c r="R53" s="16" t="s">
        <v>211</v>
      </c>
      <c r="S53" s="16" t="s">
        <v>211</v>
      </c>
      <c r="T53" s="16" t="s">
        <v>211</v>
      </c>
      <c r="U53" s="16" t="s">
        <v>211</v>
      </c>
      <c r="V53" s="27" t="s">
        <v>211</v>
      </c>
      <c r="W53" s="24" t="s">
        <v>211</v>
      </c>
      <c r="X53" s="18" t="s">
        <v>47</v>
      </c>
      <c r="Y53" s="25" t="s">
        <v>47</v>
      </c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/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/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/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  <c r="RL53" s="4"/>
      <c r="RM53" s="4"/>
      <c r="RN53" s="4"/>
      <c r="RO53" s="4"/>
      <c r="RP53" s="4"/>
      <c r="RQ53" s="4"/>
      <c r="RR53" s="4"/>
      <c r="RS53" s="4"/>
      <c r="RT53" s="4"/>
      <c r="RU53" s="4"/>
      <c r="RV53" s="4"/>
      <c r="RW53" s="4"/>
      <c r="RX53" s="4"/>
      <c r="RY53" s="4"/>
      <c r="RZ53" s="4"/>
      <c r="SA53" s="4"/>
      <c r="SB53" s="4"/>
      <c r="SC53" s="4"/>
      <c r="SD53" s="4"/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  <c r="SU53" s="4"/>
      <c r="SV53" s="4"/>
      <c r="SW53" s="4"/>
      <c r="SX53" s="4"/>
      <c r="SY53" s="4"/>
      <c r="SZ53" s="4"/>
      <c r="TA53" s="4"/>
      <c r="TB53" s="4"/>
      <c r="TC53" s="4"/>
      <c r="TD53" s="4"/>
      <c r="TE53" s="4"/>
      <c r="TF53" s="4"/>
      <c r="TG53" s="4"/>
      <c r="TH53" s="4"/>
      <c r="TI53" s="4"/>
      <c r="TJ53" s="4"/>
      <c r="TK53" s="4"/>
      <c r="TL53" s="4"/>
      <c r="TM53" s="4"/>
      <c r="TN53" s="4"/>
      <c r="TO53" s="4"/>
      <c r="TP53" s="4"/>
      <c r="TQ53" s="4"/>
      <c r="TR53" s="4"/>
      <c r="TS53" s="4"/>
      <c r="TT53" s="4"/>
      <c r="TU53" s="4"/>
      <c r="TV53" s="4"/>
      <c r="TW53" s="4"/>
      <c r="TX53" s="4"/>
      <c r="TY53" s="4"/>
      <c r="TZ53" s="4"/>
      <c r="UA53" s="4"/>
      <c r="UB53" s="4"/>
      <c r="UC53" s="4"/>
      <c r="UD53" s="4"/>
      <c r="UE53" s="4"/>
      <c r="UF53" s="4"/>
      <c r="UG53" s="4"/>
      <c r="UH53" s="4"/>
      <c r="UI53" s="4"/>
      <c r="UJ53" s="4"/>
      <c r="UK53" s="4"/>
      <c r="UL53" s="4"/>
      <c r="UM53" s="4"/>
      <c r="UN53" s="4"/>
      <c r="UO53" s="4"/>
      <c r="UP53" s="4"/>
      <c r="UQ53" s="4"/>
      <c r="UR53" s="4"/>
      <c r="US53" s="4"/>
      <c r="UT53" s="4"/>
      <c r="UU53" s="4"/>
      <c r="UV53" s="4"/>
      <c r="UW53" s="4"/>
      <c r="UX53" s="4"/>
      <c r="UY53" s="4"/>
      <c r="UZ53" s="4"/>
      <c r="VA53" s="4"/>
      <c r="VB53" s="4"/>
      <c r="VC53" s="4"/>
      <c r="VD53" s="4"/>
      <c r="VE53" s="4"/>
      <c r="VF53" s="4"/>
      <c r="VG53" s="4"/>
      <c r="VH53" s="4"/>
      <c r="VI53" s="4"/>
      <c r="VJ53" s="4"/>
      <c r="VK53" s="4"/>
      <c r="VL53" s="4"/>
      <c r="VM53" s="4"/>
      <c r="VN53" s="4"/>
      <c r="VO53" s="4"/>
      <c r="VP53" s="4"/>
      <c r="VQ53" s="4"/>
      <c r="VR53" s="4"/>
      <c r="VS53" s="4"/>
      <c r="VT53" s="4"/>
      <c r="VU53" s="4"/>
      <c r="VV53" s="4"/>
      <c r="VW53" s="4"/>
      <c r="VX53" s="4"/>
      <c r="VY53" s="4"/>
      <c r="VZ53" s="4"/>
      <c r="WA53" s="4"/>
      <c r="WB53" s="4"/>
      <c r="WC53" s="4"/>
      <c r="WD53" s="4"/>
      <c r="WE53" s="4"/>
      <c r="WF53" s="4"/>
      <c r="WG53" s="4"/>
      <c r="WH53" s="4"/>
      <c r="WI53" s="4"/>
      <c r="WJ53" s="4"/>
      <c r="WK53" s="4"/>
      <c r="WL53" s="4"/>
      <c r="WM53" s="4"/>
      <c r="WN53" s="4"/>
      <c r="WO53" s="4"/>
      <c r="WP53" s="4"/>
      <c r="WQ53" s="4"/>
      <c r="WR53" s="4"/>
      <c r="WS53" s="4"/>
      <c r="WT53" s="4"/>
      <c r="WU53" s="4"/>
      <c r="WV53" s="4"/>
      <c r="WW53" s="4"/>
      <c r="WX53" s="4"/>
      <c r="WY53" s="4"/>
      <c r="WZ53" s="4"/>
      <c r="XA53" s="4"/>
      <c r="XB53" s="4"/>
      <c r="XC53" s="4"/>
      <c r="XD53" s="4"/>
      <c r="XE53" s="4"/>
      <c r="XF53" s="4"/>
      <c r="XG53" s="4"/>
      <c r="XH53" s="4"/>
      <c r="XI53" s="4"/>
      <c r="XJ53" s="4"/>
      <c r="XK53" s="4"/>
      <c r="XL53" s="4"/>
      <c r="XM53" s="4"/>
      <c r="XN53" s="4"/>
      <c r="XO53" s="4"/>
      <c r="XP53" s="4"/>
      <c r="XQ53" s="4"/>
      <c r="XR53" s="4"/>
      <c r="XS53" s="4"/>
      <c r="XT53" s="4"/>
      <c r="XU53" s="4"/>
      <c r="XV53" s="4"/>
      <c r="XW53" s="4"/>
      <c r="XX53" s="4"/>
      <c r="XY53" s="4"/>
      <c r="XZ53" s="4"/>
      <c r="YA53" s="4"/>
      <c r="YB53" s="4"/>
      <c r="YC53" s="4"/>
      <c r="YD53" s="4"/>
      <c r="YE53" s="4"/>
      <c r="YF53" s="4"/>
      <c r="YG53" s="4"/>
      <c r="YH53" s="4"/>
      <c r="YI53" s="4"/>
      <c r="YJ53" s="4"/>
      <c r="YK53" s="4"/>
      <c r="YL53" s="4"/>
      <c r="YM53" s="4"/>
      <c r="YN53" s="4"/>
      <c r="YO53" s="4"/>
      <c r="YP53" s="4"/>
      <c r="YQ53" s="4"/>
      <c r="YR53" s="4"/>
      <c r="YS53" s="4"/>
      <c r="YT53" s="4"/>
      <c r="YU53" s="4"/>
      <c r="YV53" s="4"/>
      <c r="YW53" s="4"/>
      <c r="YX53" s="4"/>
      <c r="YY53" s="4"/>
      <c r="YZ53" s="4"/>
      <c r="ZA53" s="4"/>
      <c r="ZB53" s="4"/>
      <c r="ZC53" s="4"/>
      <c r="ZD53" s="4"/>
      <c r="ZE53" s="4"/>
      <c r="ZF53" s="4"/>
      <c r="ZG53" s="4"/>
      <c r="ZH53" s="4"/>
      <c r="ZI53" s="4"/>
      <c r="ZJ53" s="4"/>
      <c r="ZK53" s="4"/>
      <c r="ZL53" s="4"/>
      <c r="ZM53" s="4"/>
      <c r="ZN53" s="4"/>
      <c r="ZO53" s="4"/>
      <c r="ZP53" s="4"/>
      <c r="ZQ53" s="4"/>
      <c r="ZR53" s="4"/>
      <c r="ZS53" s="4"/>
      <c r="ZT53" s="4"/>
      <c r="ZU53" s="4"/>
      <c r="ZV53" s="4"/>
      <c r="ZW53" s="4"/>
      <c r="ZX53" s="4"/>
      <c r="ZY53" s="4"/>
      <c r="ZZ53" s="4"/>
      <c r="AAA53" s="4"/>
      <c r="AAB53" s="4"/>
      <c r="AAC53" s="4"/>
      <c r="AAD53" s="4"/>
      <c r="AAE53" s="4"/>
      <c r="AAF53" s="4"/>
      <c r="AAG53" s="4"/>
      <c r="AAH53" s="4"/>
      <c r="AAI53" s="4"/>
      <c r="AAJ53" s="4"/>
      <c r="AAK53" s="4"/>
      <c r="AAL53" s="4"/>
      <c r="AAM53" s="4"/>
      <c r="AAN53" s="4"/>
      <c r="AAO53" s="4"/>
      <c r="AAP53" s="4"/>
      <c r="AAQ53" s="4"/>
      <c r="AAR53" s="4"/>
      <c r="AAS53" s="4"/>
      <c r="AAT53" s="4"/>
      <c r="AAU53" s="4"/>
      <c r="AAV53" s="4"/>
      <c r="AAW53" s="4"/>
      <c r="AAX53" s="4"/>
      <c r="AAY53" s="4"/>
      <c r="AAZ53" s="4"/>
      <c r="ABA53" s="4"/>
      <c r="ABB53" s="4"/>
      <c r="ABC53" s="4"/>
      <c r="ABD53" s="4"/>
      <c r="ABE53" s="4"/>
      <c r="ABF53" s="4"/>
      <c r="ABG53" s="4"/>
      <c r="ABH53" s="4"/>
      <c r="ABI53" s="4"/>
      <c r="ABJ53" s="4"/>
      <c r="ABK53" s="4"/>
      <c r="ABL53" s="4"/>
      <c r="ABM53" s="4"/>
      <c r="ABN53" s="4"/>
      <c r="ABO53" s="4"/>
      <c r="ABP53" s="4"/>
      <c r="ABQ53" s="4"/>
      <c r="ABR53" s="4"/>
      <c r="ABS53" s="4"/>
      <c r="ABT53" s="4"/>
      <c r="ABU53" s="4"/>
      <c r="ABV53" s="4"/>
      <c r="ABW53" s="4"/>
      <c r="ABX53" s="4"/>
      <c r="ABY53" s="4"/>
      <c r="ABZ53" s="4"/>
      <c r="ACA53" s="4"/>
      <c r="ACB53" s="4"/>
      <c r="ACC53" s="4"/>
      <c r="ACD53" s="4"/>
      <c r="ACE53" s="4"/>
      <c r="ACF53" s="4"/>
      <c r="ACG53" s="4"/>
      <c r="ACH53" s="4"/>
      <c r="ACI53" s="4"/>
      <c r="ACJ53" s="4"/>
      <c r="ACK53" s="4"/>
      <c r="ACL53" s="4"/>
      <c r="ACM53" s="4"/>
      <c r="ACN53" s="4"/>
      <c r="ACO53" s="4"/>
      <c r="ACP53" s="4"/>
      <c r="ACQ53" s="4"/>
      <c r="ACR53" s="4"/>
      <c r="ACS53" s="4"/>
      <c r="ACT53" s="4"/>
      <c r="ACU53" s="4"/>
      <c r="ACV53" s="4"/>
      <c r="ACW53" s="4"/>
      <c r="ACX53" s="4"/>
      <c r="ACY53" s="4"/>
      <c r="ACZ53" s="4"/>
      <c r="ADA53" s="4"/>
      <c r="ADB53" s="4"/>
      <c r="ADC53" s="4"/>
      <c r="ADD53" s="4"/>
      <c r="ADE53" s="4"/>
      <c r="ADF53" s="4"/>
      <c r="ADG53" s="4"/>
      <c r="ADH53" s="4"/>
      <c r="ADI53" s="4"/>
      <c r="ADJ53" s="4"/>
      <c r="ADK53" s="4"/>
      <c r="ADL53" s="4"/>
      <c r="ADM53" s="4"/>
      <c r="ADN53" s="4"/>
      <c r="ADO53" s="4"/>
      <c r="ADP53" s="4"/>
      <c r="ADQ53" s="4"/>
      <c r="ADR53" s="4"/>
      <c r="ADS53" s="4"/>
      <c r="ADT53" s="4"/>
      <c r="ADU53" s="4"/>
      <c r="ADV53" s="4"/>
      <c r="ADW53" s="4"/>
      <c r="ADX53" s="4"/>
      <c r="ADY53" s="4"/>
      <c r="ADZ53" s="4"/>
      <c r="AEA53" s="4"/>
      <c r="AEB53" s="4"/>
      <c r="AEC53" s="4"/>
      <c r="AED53" s="4"/>
      <c r="AEE53" s="4"/>
      <c r="AEF53" s="4"/>
      <c r="AEG53" s="4"/>
      <c r="AEH53" s="4"/>
      <c r="AEI53" s="4"/>
      <c r="AEJ53" s="4"/>
      <c r="AEK53" s="4"/>
      <c r="AEL53" s="4"/>
      <c r="AEM53" s="4"/>
      <c r="AEN53" s="4"/>
      <c r="AEO53" s="4"/>
      <c r="AEP53" s="4"/>
      <c r="AEQ53" s="4"/>
      <c r="AER53" s="4"/>
      <c r="AES53" s="4"/>
      <c r="AET53" s="4"/>
      <c r="AEU53" s="4"/>
      <c r="AEV53" s="4"/>
      <c r="AEW53" s="4"/>
      <c r="AEX53" s="4"/>
      <c r="AEY53" s="4"/>
      <c r="AEZ53" s="4"/>
      <c r="AFA53" s="4"/>
      <c r="AFB53" s="4"/>
      <c r="AFC53" s="4"/>
      <c r="AFD53" s="4"/>
      <c r="AFE53" s="4"/>
      <c r="AFF53" s="4"/>
      <c r="AFG53" s="4"/>
      <c r="AFH53" s="4"/>
      <c r="AFI53" s="4"/>
      <c r="AFJ53" s="4"/>
      <c r="AFK53" s="4"/>
      <c r="AFL53" s="4"/>
      <c r="AFM53" s="4"/>
      <c r="AFN53" s="4"/>
      <c r="AFO53" s="4"/>
      <c r="AFP53" s="4"/>
      <c r="AFQ53" s="4"/>
      <c r="AFR53" s="4"/>
      <c r="AFS53" s="4"/>
      <c r="AFT53" s="4"/>
      <c r="AFU53" s="4"/>
      <c r="AFV53" s="4"/>
      <c r="AFW53" s="4"/>
      <c r="AFX53" s="4"/>
      <c r="AFY53" s="4"/>
      <c r="AFZ53" s="4"/>
      <c r="AGA53" s="4"/>
      <c r="AGB53" s="4"/>
      <c r="AGC53" s="4"/>
      <c r="AGD53" s="4"/>
      <c r="AGE53" s="4"/>
      <c r="AGF53" s="4"/>
      <c r="AGG53" s="4"/>
      <c r="AGH53" s="4"/>
      <c r="AGI53" s="4"/>
      <c r="AGJ53" s="4"/>
      <c r="AGK53" s="4"/>
      <c r="AGL53" s="4"/>
      <c r="AGM53" s="4"/>
      <c r="AGN53" s="4"/>
      <c r="AGO53" s="4"/>
      <c r="AGP53" s="4"/>
      <c r="AGQ53" s="4"/>
      <c r="AGR53" s="4"/>
      <c r="AGS53" s="4"/>
      <c r="AGT53" s="4"/>
      <c r="AGU53" s="4"/>
      <c r="AGV53" s="4"/>
      <c r="AGW53" s="4"/>
      <c r="AGX53" s="4"/>
      <c r="AGY53" s="4"/>
      <c r="AGZ53" s="4"/>
      <c r="AHA53" s="4"/>
      <c r="AHB53" s="4"/>
      <c r="AHC53" s="4"/>
      <c r="AHD53" s="4"/>
      <c r="AHE53" s="4"/>
      <c r="AHF53" s="4"/>
      <c r="AHG53" s="4"/>
      <c r="AHH53" s="4"/>
      <c r="AHI53" s="4"/>
      <c r="AHJ53" s="4"/>
      <c r="AHK53" s="4"/>
      <c r="AHL53" s="4"/>
      <c r="AHM53" s="4"/>
      <c r="AHN53" s="4"/>
      <c r="AHO53" s="4"/>
      <c r="AHP53" s="4"/>
      <c r="AHQ53" s="4"/>
      <c r="AHR53" s="4"/>
      <c r="AHS53" s="4"/>
      <c r="AHT53" s="4"/>
      <c r="AHU53" s="4"/>
      <c r="AHV53" s="4"/>
      <c r="AHW53" s="4"/>
      <c r="AHX53" s="4"/>
      <c r="AHY53" s="4"/>
      <c r="AHZ53" s="4"/>
      <c r="AIA53" s="4"/>
      <c r="AIB53" s="4"/>
      <c r="AIC53" s="4"/>
      <c r="AID53" s="4"/>
      <c r="AIE53" s="4"/>
      <c r="AIF53" s="4"/>
      <c r="AIG53" s="4"/>
      <c r="AIH53" s="4"/>
      <c r="AII53" s="4"/>
      <c r="AIJ53" s="4"/>
      <c r="AIK53" s="4"/>
      <c r="AIL53" s="4"/>
      <c r="AIM53" s="4"/>
      <c r="AIN53" s="4"/>
      <c r="AIO53" s="4"/>
      <c r="AIP53" s="4"/>
      <c r="AIQ53" s="4"/>
      <c r="AIR53" s="4"/>
      <c r="AIS53" s="4"/>
      <c r="AIT53" s="4"/>
      <c r="AIU53" s="4"/>
      <c r="AIV53" s="4"/>
      <c r="AIW53" s="4"/>
      <c r="AIX53" s="4"/>
      <c r="AIY53" s="4"/>
      <c r="AIZ53" s="4"/>
      <c r="AJA53" s="4"/>
      <c r="AJB53" s="4"/>
      <c r="AJC53" s="4"/>
      <c r="AJD53" s="4"/>
      <c r="AJE53" s="4"/>
      <c r="AJF53" s="4"/>
      <c r="AJG53" s="4"/>
      <c r="AJH53" s="4"/>
      <c r="AJI53" s="4"/>
      <c r="AJJ53" s="4"/>
      <c r="AJK53" s="4"/>
      <c r="AJL53" s="4"/>
      <c r="AJM53" s="4"/>
      <c r="AJN53" s="4"/>
      <c r="AJO53" s="4"/>
      <c r="AJP53" s="4"/>
      <c r="AJQ53" s="4"/>
      <c r="AJR53" s="4"/>
      <c r="AJS53" s="4"/>
      <c r="AJT53" s="4"/>
      <c r="AJU53" s="4"/>
      <c r="AJV53" s="4"/>
      <c r="AJW53" s="4"/>
      <c r="AJX53" s="4"/>
      <c r="AJY53" s="4"/>
      <c r="AJZ53" s="4"/>
      <c r="AKA53" s="4"/>
      <c r="AKB53" s="4"/>
      <c r="AKC53" s="4"/>
      <c r="AKD53" s="4"/>
      <c r="AKE53" s="4"/>
      <c r="AKF53" s="4"/>
      <c r="AKG53" s="4"/>
      <c r="AKH53" s="4"/>
      <c r="AKI53" s="4"/>
      <c r="AKJ53" s="4"/>
      <c r="AKK53" s="4"/>
      <c r="AKL53" s="4"/>
      <c r="AKM53" s="4"/>
      <c r="AKN53" s="4"/>
      <c r="AKO53" s="4"/>
      <c r="AKP53" s="4"/>
      <c r="AKQ53" s="4"/>
      <c r="AKR53" s="4"/>
      <c r="AKS53" s="4"/>
      <c r="AKT53" s="4"/>
      <c r="AKU53" s="4"/>
      <c r="AKV53" s="4"/>
      <c r="AKW53" s="4"/>
      <c r="AKX53" s="4"/>
      <c r="AKY53" s="4"/>
      <c r="AKZ53" s="4"/>
      <c r="ALA53" s="4"/>
      <c r="ALB53" s="4"/>
      <c r="ALC53" s="4"/>
      <c r="ALD53" s="4"/>
      <c r="ALE53" s="4"/>
      <c r="ALF53" s="4"/>
      <c r="ALG53" s="4"/>
      <c r="ALH53" s="4"/>
      <c r="ALI53" s="4"/>
      <c r="ALJ53" s="4"/>
      <c r="ALK53" s="4"/>
      <c r="ALL53" s="4"/>
      <c r="ALM53" s="4"/>
      <c r="ALN53" s="4"/>
      <c r="ALO53" s="4"/>
      <c r="ALP53" s="4"/>
    </row>
    <row r="54" spans="1:1004" ht="60" x14ac:dyDescent="0.25">
      <c r="A54" s="9">
        <v>52</v>
      </c>
      <c r="B54" s="22" t="s">
        <v>62</v>
      </c>
      <c r="C54" s="22" t="s">
        <v>203</v>
      </c>
      <c r="D54" s="11" t="s">
        <v>204</v>
      </c>
      <c r="E54" s="38" t="s">
        <v>211</v>
      </c>
      <c r="F54" s="11" t="s">
        <v>223</v>
      </c>
      <c r="G54" s="23" t="s">
        <v>211</v>
      </c>
      <c r="H54" s="23" t="s">
        <v>211</v>
      </c>
      <c r="I54" s="31">
        <v>2015</v>
      </c>
      <c r="J54" s="15">
        <v>7700</v>
      </c>
      <c r="K54" s="16" t="s">
        <v>211</v>
      </c>
      <c r="L54" s="15">
        <v>1</v>
      </c>
      <c r="M54" s="16" t="s">
        <v>211</v>
      </c>
      <c r="N54" s="17" t="s">
        <v>248</v>
      </c>
      <c r="O54" s="17" t="s">
        <v>249</v>
      </c>
      <c r="P54" s="16" t="s">
        <v>211</v>
      </c>
      <c r="Q54" s="16" t="s">
        <v>211</v>
      </c>
      <c r="R54" s="16" t="s">
        <v>211</v>
      </c>
      <c r="S54" s="16" t="s">
        <v>211</v>
      </c>
      <c r="T54" s="16" t="s">
        <v>211</v>
      </c>
      <c r="U54" s="16" t="s">
        <v>211</v>
      </c>
      <c r="V54" s="27" t="s">
        <v>211</v>
      </c>
      <c r="W54" s="24" t="s">
        <v>211</v>
      </c>
      <c r="X54" s="18" t="s">
        <v>47</v>
      </c>
      <c r="Y54" s="25" t="s">
        <v>47</v>
      </c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/>
      <c r="NJ54" s="4"/>
      <c r="NK54" s="4"/>
      <c r="NL54" s="4"/>
      <c r="NM54" s="4"/>
      <c r="NN54" s="4"/>
      <c r="NO54" s="4"/>
      <c r="NP54" s="4"/>
      <c r="NQ54" s="4"/>
      <c r="NR54" s="4"/>
      <c r="NS54" s="4"/>
      <c r="NT54" s="4"/>
      <c r="NU54" s="4"/>
      <c r="NV54" s="4"/>
      <c r="NW54" s="4"/>
      <c r="NX54" s="4"/>
      <c r="NY54" s="4"/>
      <c r="NZ54" s="4"/>
      <c r="OA54" s="4"/>
      <c r="OB54" s="4"/>
      <c r="OC54" s="4"/>
      <c r="OD54" s="4"/>
      <c r="OE54" s="4"/>
      <c r="OF54" s="4"/>
      <c r="OG54" s="4"/>
      <c r="OH54" s="4"/>
      <c r="OI54" s="4"/>
      <c r="OJ54" s="4"/>
      <c r="OK54" s="4"/>
      <c r="OL54" s="4"/>
      <c r="OM54" s="4"/>
      <c r="ON54" s="4"/>
      <c r="OO54" s="4"/>
      <c r="OP54" s="4"/>
      <c r="OQ54" s="4"/>
      <c r="OR54" s="4"/>
      <c r="OS54" s="4"/>
      <c r="OT54" s="4"/>
      <c r="OU54" s="4"/>
      <c r="OV54" s="4"/>
      <c r="OW54" s="4"/>
      <c r="OX54" s="4"/>
      <c r="OY54" s="4"/>
      <c r="OZ54" s="4"/>
      <c r="PA54" s="4"/>
      <c r="PB54" s="4"/>
      <c r="PC54" s="4"/>
      <c r="PD54" s="4"/>
      <c r="PE54" s="4"/>
      <c r="PF54" s="4"/>
      <c r="PG54" s="4"/>
      <c r="PH54" s="4"/>
      <c r="PI54" s="4"/>
      <c r="PJ54" s="4"/>
      <c r="PK54" s="4"/>
      <c r="PL54" s="4"/>
      <c r="PM54" s="4"/>
      <c r="PN54" s="4"/>
      <c r="PO54" s="4"/>
      <c r="PP54" s="4"/>
      <c r="PQ54" s="4"/>
      <c r="PR54" s="4"/>
      <c r="PS54" s="4"/>
      <c r="PT54" s="4"/>
      <c r="PU54" s="4"/>
      <c r="PV54" s="4"/>
      <c r="PW54" s="4"/>
      <c r="PX54" s="4"/>
      <c r="PY54" s="4"/>
      <c r="PZ54" s="4"/>
      <c r="QA54" s="4"/>
      <c r="QB54" s="4"/>
      <c r="QC54" s="4"/>
      <c r="QD54" s="4"/>
      <c r="QE54" s="4"/>
      <c r="QF54" s="4"/>
      <c r="QG54" s="4"/>
      <c r="QH54" s="4"/>
      <c r="QI54" s="4"/>
      <c r="QJ54" s="4"/>
      <c r="QK54" s="4"/>
      <c r="QL54" s="4"/>
      <c r="QM54" s="4"/>
      <c r="QN54" s="4"/>
      <c r="QO54" s="4"/>
      <c r="QP54" s="4"/>
      <c r="QQ54" s="4"/>
      <c r="QR54" s="4"/>
      <c r="QS54" s="4"/>
      <c r="QT54" s="4"/>
      <c r="QU54" s="4"/>
      <c r="QV54" s="4"/>
      <c r="QW54" s="4"/>
      <c r="QX54" s="4"/>
      <c r="QY54" s="4"/>
      <c r="QZ54" s="4"/>
      <c r="RA54" s="4"/>
      <c r="RB54" s="4"/>
      <c r="RC54" s="4"/>
      <c r="RD54" s="4"/>
      <c r="RE54" s="4"/>
      <c r="RF54" s="4"/>
      <c r="RG54" s="4"/>
      <c r="RH54" s="4"/>
      <c r="RI54" s="4"/>
      <c r="RJ54" s="4"/>
      <c r="RK54" s="4"/>
      <c r="RL54" s="4"/>
      <c r="RM54" s="4"/>
      <c r="RN54" s="4"/>
      <c r="RO54" s="4"/>
      <c r="RP54" s="4"/>
      <c r="RQ54" s="4"/>
      <c r="RR54" s="4"/>
      <c r="RS54" s="4"/>
      <c r="RT54" s="4"/>
      <c r="RU54" s="4"/>
      <c r="RV54" s="4"/>
      <c r="RW54" s="4"/>
      <c r="RX54" s="4"/>
      <c r="RY54" s="4"/>
      <c r="RZ54" s="4"/>
      <c r="SA54" s="4"/>
      <c r="SB54" s="4"/>
      <c r="SC54" s="4"/>
      <c r="SD54" s="4"/>
      <c r="SE54" s="4"/>
      <c r="SF54" s="4"/>
      <c r="SG54" s="4"/>
      <c r="SH54" s="4"/>
      <c r="SI54" s="4"/>
      <c r="SJ54" s="4"/>
      <c r="SK54" s="4"/>
      <c r="SL54" s="4"/>
      <c r="SM54" s="4"/>
      <c r="SN54" s="4"/>
      <c r="SO54" s="4"/>
      <c r="SP54" s="4"/>
      <c r="SQ54" s="4"/>
      <c r="SR54" s="4"/>
      <c r="SS54" s="4"/>
      <c r="ST54" s="4"/>
      <c r="SU54" s="4"/>
      <c r="SV54" s="4"/>
      <c r="SW54" s="4"/>
      <c r="SX54" s="4"/>
      <c r="SY54" s="4"/>
      <c r="SZ54" s="4"/>
      <c r="TA54" s="4"/>
      <c r="TB54" s="4"/>
      <c r="TC54" s="4"/>
      <c r="TD54" s="4"/>
      <c r="TE54" s="4"/>
      <c r="TF54" s="4"/>
      <c r="TG54" s="4"/>
      <c r="TH54" s="4"/>
      <c r="TI54" s="4"/>
      <c r="TJ54" s="4"/>
      <c r="TK54" s="4"/>
      <c r="TL54" s="4"/>
      <c r="TM54" s="4"/>
      <c r="TN54" s="4"/>
      <c r="TO54" s="4"/>
      <c r="TP54" s="4"/>
      <c r="TQ54" s="4"/>
      <c r="TR54" s="4"/>
      <c r="TS54" s="4"/>
      <c r="TT54" s="4"/>
      <c r="TU54" s="4"/>
      <c r="TV54" s="4"/>
      <c r="TW54" s="4"/>
      <c r="TX54" s="4"/>
      <c r="TY54" s="4"/>
      <c r="TZ54" s="4"/>
      <c r="UA54" s="4"/>
      <c r="UB54" s="4"/>
      <c r="UC54" s="4"/>
      <c r="UD54" s="4"/>
      <c r="UE54" s="4"/>
      <c r="UF54" s="4"/>
      <c r="UG54" s="4"/>
      <c r="UH54" s="4"/>
      <c r="UI54" s="4"/>
      <c r="UJ54" s="4"/>
      <c r="UK54" s="4"/>
      <c r="UL54" s="4"/>
      <c r="UM54" s="4"/>
      <c r="UN54" s="4"/>
      <c r="UO54" s="4"/>
      <c r="UP54" s="4"/>
      <c r="UQ54" s="4"/>
      <c r="UR54" s="4"/>
      <c r="US54" s="4"/>
      <c r="UT54" s="4"/>
      <c r="UU54" s="4"/>
      <c r="UV54" s="4"/>
      <c r="UW54" s="4"/>
      <c r="UX54" s="4"/>
      <c r="UY54" s="4"/>
      <c r="UZ54" s="4"/>
      <c r="VA54" s="4"/>
      <c r="VB54" s="4"/>
      <c r="VC54" s="4"/>
      <c r="VD54" s="4"/>
      <c r="VE54" s="4"/>
      <c r="VF54" s="4"/>
      <c r="VG54" s="4"/>
      <c r="VH54" s="4"/>
      <c r="VI54" s="4"/>
      <c r="VJ54" s="4"/>
      <c r="VK54" s="4"/>
      <c r="VL54" s="4"/>
      <c r="VM54" s="4"/>
      <c r="VN54" s="4"/>
      <c r="VO54" s="4"/>
      <c r="VP54" s="4"/>
      <c r="VQ54" s="4"/>
      <c r="VR54" s="4"/>
      <c r="VS54" s="4"/>
      <c r="VT54" s="4"/>
      <c r="VU54" s="4"/>
      <c r="VV54" s="4"/>
      <c r="VW54" s="4"/>
      <c r="VX54" s="4"/>
      <c r="VY54" s="4"/>
      <c r="VZ54" s="4"/>
      <c r="WA54" s="4"/>
      <c r="WB54" s="4"/>
      <c r="WC54" s="4"/>
      <c r="WD54" s="4"/>
      <c r="WE54" s="4"/>
      <c r="WF54" s="4"/>
      <c r="WG54" s="4"/>
      <c r="WH54" s="4"/>
      <c r="WI54" s="4"/>
      <c r="WJ54" s="4"/>
      <c r="WK54" s="4"/>
      <c r="WL54" s="4"/>
      <c r="WM54" s="4"/>
      <c r="WN54" s="4"/>
      <c r="WO54" s="4"/>
      <c r="WP54" s="4"/>
      <c r="WQ54" s="4"/>
      <c r="WR54" s="4"/>
      <c r="WS54" s="4"/>
      <c r="WT54" s="4"/>
      <c r="WU54" s="4"/>
      <c r="WV54" s="4"/>
      <c r="WW54" s="4"/>
      <c r="WX54" s="4"/>
      <c r="WY54" s="4"/>
      <c r="WZ54" s="4"/>
      <c r="XA54" s="4"/>
      <c r="XB54" s="4"/>
      <c r="XC54" s="4"/>
      <c r="XD54" s="4"/>
      <c r="XE54" s="4"/>
      <c r="XF54" s="4"/>
      <c r="XG54" s="4"/>
      <c r="XH54" s="4"/>
      <c r="XI54" s="4"/>
      <c r="XJ54" s="4"/>
      <c r="XK54" s="4"/>
      <c r="XL54" s="4"/>
      <c r="XM54" s="4"/>
      <c r="XN54" s="4"/>
      <c r="XO54" s="4"/>
      <c r="XP54" s="4"/>
      <c r="XQ54" s="4"/>
      <c r="XR54" s="4"/>
      <c r="XS54" s="4"/>
      <c r="XT54" s="4"/>
      <c r="XU54" s="4"/>
      <c r="XV54" s="4"/>
      <c r="XW54" s="4"/>
      <c r="XX54" s="4"/>
      <c r="XY54" s="4"/>
      <c r="XZ54" s="4"/>
      <c r="YA54" s="4"/>
      <c r="YB54" s="4"/>
      <c r="YC54" s="4"/>
      <c r="YD54" s="4"/>
      <c r="YE54" s="4"/>
      <c r="YF54" s="4"/>
      <c r="YG54" s="4"/>
      <c r="YH54" s="4"/>
      <c r="YI54" s="4"/>
      <c r="YJ54" s="4"/>
      <c r="YK54" s="4"/>
      <c r="YL54" s="4"/>
      <c r="YM54" s="4"/>
      <c r="YN54" s="4"/>
      <c r="YO54" s="4"/>
      <c r="YP54" s="4"/>
      <c r="YQ54" s="4"/>
      <c r="YR54" s="4"/>
      <c r="YS54" s="4"/>
      <c r="YT54" s="4"/>
      <c r="YU54" s="4"/>
      <c r="YV54" s="4"/>
      <c r="YW54" s="4"/>
      <c r="YX54" s="4"/>
      <c r="YY54" s="4"/>
      <c r="YZ54" s="4"/>
      <c r="ZA54" s="4"/>
      <c r="ZB54" s="4"/>
      <c r="ZC54" s="4"/>
      <c r="ZD54" s="4"/>
      <c r="ZE54" s="4"/>
      <c r="ZF54" s="4"/>
      <c r="ZG54" s="4"/>
      <c r="ZH54" s="4"/>
      <c r="ZI54" s="4"/>
      <c r="ZJ54" s="4"/>
      <c r="ZK54" s="4"/>
      <c r="ZL54" s="4"/>
      <c r="ZM54" s="4"/>
      <c r="ZN54" s="4"/>
      <c r="ZO54" s="4"/>
      <c r="ZP54" s="4"/>
      <c r="ZQ54" s="4"/>
      <c r="ZR54" s="4"/>
      <c r="ZS54" s="4"/>
      <c r="ZT54" s="4"/>
      <c r="ZU54" s="4"/>
      <c r="ZV54" s="4"/>
      <c r="ZW54" s="4"/>
      <c r="ZX54" s="4"/>
      <c r="ZY54" s="4"/>
      <c r="ZZ54" s="4"/>
      <c r="AAA54" s="4"/>
      <c r="AAB54" s="4"/>
      <c r="AAC54" s="4"/>
      <c r="AAD54" s="4"/>
      <c r="AAE54" s="4"/>
      <c r="AAF54" s="4"/>
      <c r="AAG54" s="4"/>
      <c r="AAH54" s="4"/>
      <c r="AAI54" s="4"/>
      <c r="AAJ54" s="4"/>
      <c r="AAK54" s="4"/>
      <c r="AAL54" s="4"/>
      <c r="AAM54" s="4"/>
      <c r="AAN54" s="4"/>
      <c r="AAO54" s="4"/>
      <c r="AAP54" s="4"/>
      <c r="AAQ54" s="4"/>
      <c r="AAR54" s="4"/>
      <c r="AAS54" s="4"/>
      <c r="AAT54" s="4"/>
      <c r="AAU54" s="4"/>
      <c r="AAV54" s="4"/>
      <c r="AAW54" s="4"/>
      <c r="AAX54" s="4"/>
      <c r="AAY54" s="4"/>
      <c r="AAZ54" s="4"/>
      <c r="ABA54" s="4"/>
      <c r="ABB54" s="4"/>
      <c r="ABC54" s="4"/>
      <c r="ABD54" s="4"/>
      <c r="ABE54" s="4"/>
      <c r="ABF54" s="4"/>
      <c r="ABG54" s="4"/>
      <c r="ABH54" s="4"/>
      <c r="ABI54" s="4"/>
      <c r="ABJ54" s="4"/>
      <c r="ABK54" s="4"/>
      <c r="ABL54" s="4"/>
      <c r="ABM54" s="4"/>
      <c r="ABN54" s="4"/>
      <c r="ABO54" s="4"/>
      <c r="ABP54" s="4"/>
      <c r="ABQ54" s="4"/>
      <c r="ABR54" s="4"/>
      <c r="ABS54" s="4"/>
      <c r="ABT54" s="4"/>
      <c r="ABU54" s="4"/>
      <c r="ABV54" s="4"/>
      <c r="ABW54" s="4"/>
      <c r="ABX54" s="4"/>
      <c r="ABY54" s="4"/>
      <c r="ABZ54" s="4"/>
      <c r="ACA54" s="4"/>
      <c r="ACB54" s="4"/>
      <c r="ACC54" s="4"/>
      <c r="ACD54" s="4"/>
      <c r="ACE54" s="4"/>
      <c r="ACF54" s="4"/>
      <c r="ACG54" s="4"/>
      <c r="ACH54" s="4"/>
      <c r="ACI54" s="4"/>
      <c r="ACJ54" s="4"/>
      <c r="ACK54" s="4"/>
      <c r="ACL54" s="4"/>
      <c r="ACM54" s="4"/>
      <c r="ACN54" s="4"/>
      <c r="ACO54" s="4"/>
      <c r="ACP54" s="4"/>
      <c r="ACQ54" s="4"/>
      <c r="ACR54" s="4"/>
      <c r="ACS54" s="4"/>
      <c r="ACT54" s="4"/>
      <c r="ACU54" s="4"/>
      <c r="ACV54" s="4"/>
      <c r="ACW54" s="4"/>
      <c r="ACX54" s="4"/>
      <c r="ACY54" s="4"/>
      <c r="ACZ54" s="4"/>
      <c r="ADA54" s="4"/>
      <c r="ADB54" s="4"/>
      <c r="ADC54" s="4"/>
      <c r="ADD54" s="4"/>
      <c r="ADE54" s="4"/>
      <c r="ADF54" s="4"/>
      <c r="ADG54" s="4"/>
      <c r="ADH54" s="4"/>
      <c r="ADI54" s="4"/>
      <c r="ADJ54" s="4"/>
      <c r="ADK54" s="4"/>
      <c r="ADL54" s="4"/>
      <c r="ADM54" s="4"/>
      <c r="ADN54" s="4"/>
      <c r="ADO54" s="4"/>
      <c r="ADP54" s="4"/>
      <c r="ADQ54" s="4"/>
      <c r="ADR54" s="4"/>
      <c r="ADS54" s="4"/>
      <c r="ADT54" s="4"/>
      <c r="ADU54" s="4"/>
      <c r="ADV54" s="4"/>
      <c r="ADW54" s="4"/>
      <c r="ADX54" s="4"/>
      <c r="ADY54" s="4"/>
      <c r="ADZ54" s="4"/>
      <c r="AEA54" s="4"/>
      <c r="AEB54" s="4"/>
      <c r="AEC54" s="4"/>
      <c r="AED54" s="4"/>
      <c r="AEE54" s="4"/>
      <c r="AEF54" s="4"/>
      <c r="AEG54" s="4"/>
      <c r="AEH54" s="4"/>
      <c r="AEI54" s="4"/>
      <c r="AEJ54" s="4"/>
      <c r="AEK54" s="4"/>
      <c r="AEL54" s="4"/>
      <c r="AEM54" s="4"/>
      <c r="AEN54" s="4"/>
      <c r="AEO54" s="4"/>
      <c r="AEP54" s="4"/>
      <c r="AEQ54" s="4"/>
      <c r="AER54" s="4"/>
      <c r="AES54" s="4"/>
      <c r="AET54" s="4"/>
      <c r="AEU54" s="4"/>
      <c r="AEV54" s="4"/>
      <c r="AEW54" s="4"/>
      <c r="AEX54" s="4"/>
      <c r="AEY54" s="4"/>
      <c r="AEZ54" s="4"/>
      <c r="AFA54" s="4"/>
      <c r="AFB54" s="4"/>
      <c r="AFC54" s="4"/>
      <c r="AFD54" s="4"/>
      <c r="AFE54" s="4"/>
      <c r="AFF54" s="4"/>
      <c r="AFG54" s="4"/>
      <c r="AFH54" s="4"/>
      <c r="AFI54" s="4"/>
      <c r="AFJ54" s="4"/>
      <c r="AFK54" s="4"/>
      <c r="AFL54" s="4"/>
      <c r="AFM54" s="4"/>
      <c r="AFN54" s="4"/>
      <c r="AFO54" s="4"/>
      <c r="AFP54" s="4"/>
      <c r="AFQ54" s="4"/>
      <c r="AFR54" s="4"/>
      <c r="AFS54" s="4"/>
      <c r="AFT54" s="4"/>
      <c r="AFU54" s="4"/>
      <c r="AFV54" s="4"/>
      <c r="AFW54" s="4"/>
      <c r="AFX54" s="4"/>
      <c r="AFY54" s="4"/>
      <c r="AFZ54" s="4"/>
      <c r="AGA54" s="4"/>
      <c r="AGB54" s="4"/>
      <c r="AGC54" s="4"/>
      <c r="AGD54" s="4"/>
      <c r="AGE54" s="4"/>
      <c r="AGF54" s="4"/>
      <c r="AGG54" s="4"/>
      <c r="AGH54" s="4"/>
      <c r="AGI54" s="4"/>
      <c r="AGJ54" s="4"/>
      <c r="AGK54" s="4"/>
      <c r="AGL54" s="4"/>
      <c r="AGM54" s="4"/>
      <c r="AGN54" s="4"/>
      <c r="AGO54" s="4"/>
      <c r="AGP54" s="4"/>
      <c r="AGQ54" s="4"/>
      <c r="AGR54" s="4"/>
      <c r="AGS54" s="4"/>
      <c r="AGT54" s="4"/>
      <c r="AGU54" s="4"/>
      <c r="AGV54" s="4"/>
      <c r="AGW54" s="4"/>
      <c r="AGX54" s="4"/>
      <c r="AGY54" s="4"/>
      <c r="AGZ54" s="4"/>
      <c r="AHA54" s="4"/>
      <c r="AHB54" s="4"/>
      <c r="AHC54" s="4"/>
      <c r="AHD54" s="4"/>
      <c r="AHE54" s="4"/>
      <c r="AHF54" s="4"/>
      <c r="AHG54" s="4"/>
      <c r="AHH54" s="4"/>
      <c r="AHI54" s="4"/>
      <c r="AHJ54" s="4"/>
      <c r="AHK54" s="4"/>
      <c r="AHL54" s="4"/>
      <c r="AHM54" s="4"/>
      <c r="AHN54" s="4"/>
      <c r="AHO54" s="4"/>
      <c r="AHP54" s="4"/>
      <c r="AHQ54" s="4"/>
      <c r="AHR54" s="4"/>
      <c r="AHS54" s="4"/>
      <c r="AHT54" s="4"/>
      <c r="AHU54" s="4"/>
      <c r="AHV54" s="4"/>
      <c r="AHW54" s="4"/>
      <c r="AHX54" s="4"/>
      <c r="AHY54" s="4"/>
      <c r="AHZ54" s="4"/>
      <c r="AIA54" s="4"/>
      <c r="AIB54" s="4"/>
      <c r="AIC54" s="4"/>
      <c r="AID54" s="4"/>
      <c r="AIE54" s="4"/>
      <c r="AIF54" s="4"/>
      <c r="AIG54" s="4"/>
      <c r="AIH54" s="4"/>
      <c r="AII54" s="4"/>
      <c r="AIJ54" s="4"/>
      <c r="AIK54" s="4"/>
      <c r="AIL54" s="4"/>
      <c r="AIM54" s="4"/>
      <c r="AIN54" s="4"/>
      <c r="AIO54" s="4"/>
      <c r="AIP54" s="4"/>
      <c r="AIQ54" s="4"/>
      <c r="AIR54" s="4"/>
      <c r="AIS54" s="4"/>
      <c r="AIT54" s="4"/>
      <c r="AIU54" s="4"/>
      <c r="AIV54" s="4"/>
      <c r="AIW54" s="4"/>
      <c r="AIX54" s="4"/>
      <c r="AIY54" s="4"/>
      <c r="AIZ54" s="4"/>
      <c r="AJA54" s="4"/>
      <c r="AJB54" s="4"/>
      <c r="AJC54" s="4"/>
      <c r="AJD54" s="4"/>
      <c r="AJE54" s="4"/>
      <c r="AJF54" s="4"/>
      <c r="AJG54" s="4"/>
      <c r="AJH54" s="4"/>
      <c r="AJI54" s="4"/>
      <c r="AJJ54" s="4"/>
      <c r="AJK54" s="4"/>
      <c r="AJL54" s="4"/>
      <c r="AJM54" s="4"/>
      <c r="AJN54" s="4"/>
      <c r="AJO54" s="4"/>
      <c r="AJP54" s="4"/>
      <c r="AJQ54" s="4"/>
      <c r="AJR54" s="4"/>
      <c r="AJS54" s="4"/>
      <c r="AJT54" s="4"/>
      <c r="AJU54" s="4"/>
      <c r="AJV54" s="4"/>
      <c r="AJW54" s="4"/>
      <c r="AJX54" s="4"/>
      <c r="AJY54" s="4"/>
      <c r="AJZ54" s="4"/>
      <c r="AKA54" s="4"/>
      <c r="AKB54" s="4"/>
      <c r="AKC54" s="4"/>
      <c r="AKD54" s="4"/>
      <c r="AKE54" s="4"/>
      <c r="AKF54" s="4"/>
      <c r="AKG54" s="4"/>
      <c r="AKH54" s="4"/>
      <c r="AKI54" s="4"/>
      <c r="AKJ54" s="4"/>
      <c r="AKK54" s="4"/>
      <c r="AKL54" s="4"/>
      <c r="AKM54" s="4"/>
      <c r="AKN54" s="4"/>
      <c r="AKO54" s="4"/>
      <c r="AKP54" s="4"/>
      <c r="AKQ54" s="4"/>
      <c r="AKR54" s="4"/>
      <c r="AKS54" s="4"/>
      <c r="AKT54" s="4"/>
      <c r="AKU54" s="4"/>
      <c r="AKV54" s="4"/>
      <c r="AKW54" s="4"/>
      <c r="AKX54" s="4"/>
      <c r="AKY54" s="4"/>
      <c r="AKZ54" s="4"/>
      <c r="ALA54" s="4"/>
      <c r="ALB54" s="4"/>
      <c r="ALC54" s="4"/>
      <c r="ALD54" s="4"/>
      <c r="ALE54" s="4"/>
      <c r="ALF54" s="4"/>
      <c r="ALG54" s="4"/>
      <c r="ALH54" s="4"/>
      <c r="ALI54" s="4"/>
      <c r="ALJ54" s="4"/>
      <c r="ALK54" s="4"/>
      <c r="ALL54" s="4"/>
      <c r="ALM54" s="4"/>
      <c r="ALN54" s="4"/>
      <c r="ALO54" s="4"/>
      <c r="ALP54" s="4"/>
    </row>
    <row r="55" spans="1:1004" ht="36" x14ac:dyDescent="0.25">
      <c r="A55" s="9">
        <v>53</v>
      </c>
      <c r="B55" s="22" t="s">
        <v>62</v>
      </c>
      <c r="C55" s="22" t="s">
        <v>136</v>
      </c>
      <c r="D55" s="11" t="s">
        <v>205</v>
      </c>
      <c r="E55" s="39" t="s">
        <v>206</v>
      </c>
      <c r="F55" s="18" t="s">
        <v>224</v>
      </c>
      <c r="G55" s="23" t="s">
        <v>211</v>
      </c>
      <c r="H55" s="23" t="s">
        <v>211</v>
      </c>
      <c r="I55" s="31">
        <v>2015</v>
      </c>
      <c r="J55" s="16" t="s">
        <v>211</v>
      </c>
      <c r="K55" s="16" t="s">
        <v>211</v>
      </c>
      <c r="L55" s="27" t="s">
        <v>211</v>
      </c>
      <c r="M55" s="16" t="s">
        <v>211</v>
      </c>
      <c r="N55" s="17" t="s">
        <v>248</v>
      </c>
      <c r="O55" s="17" t="s">
        <v>249</v>
      </c>
      <c r="P55" s="16" t="s">
        <v>211</v>
      </c>
      <c r="Q55" s="16" t="s">
        <v>211</v>
      </c>
      <c r="R55" s="16" t="s">
        <v>211</v>
      </c>
      <c r="S55" s="16" t="s">
        <v>211</v>
      </c>
      <c r="T55" s="16" t="s">
        <v>211</v>
      </c>
      <c r="U55" s="16" t="s">
        <v>211</v>
      </c>
      <c r="V55" s="27" t="s">
        <v>211</v>
      </c>
      <c r="W55" s="24" t="s">
        <v>211</v>
      </c>
      <c r="X55" s="18" t="s">
        <v>47</v>
      </c>
      <c r="Y55" s="25" t="s">
        <v>47</v>
      </c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4"/>
      <c r="NH55" s="4"/>
      <c r="NI55" s="4"/>
      <c r="NJ55" s="4"/>
      <c r="NK55" s="4"/>
      <c r="NL55" s="4"/>
      <c r="NM55" s="4"/>
      <c r="NN55" s="4"/>
      <c r="NO55" s="4"/>
      <c r="NP55" s="4"/>
      <c r="NQ55" s="4"/>
      <c r="NR55" s="4"/>
      <c r="NS55" s="4"/>
      <c r="NT55" s="4"/>
      <c r="NU55" s="4"/>
      <c r="NV55" s="4"/>
      <c r="NW55" s="4"/>
      <c r="NX55" s="4"/>
      <c r="NY55" s="4"/>
      <c r="NZ55" s="4"/>
      <c r="OA55" s="4"/>
      <c r="OB55" s="4"/>
      <c r="OC55" s="4"/>
      <c r="OD55" s="4"/>
      <c r="OE55" s="4"/>
      <c r="OF55" s="4"/>
      <c r="OG55" s="4"/>
      <c r="OH55" s="4"/>
      <c r="OI55" s="4"/>
      <c r="OJ55" s="4"/>
      <c r="OK55" s="4"/>
      <c r="OL55" s="4"/>
      <c r="OM55" s="4"/>
      <c r="ON55" s="4"/>
      <c r="OO55" s="4"/>
      <c r="OP55" s="4"/>
      <c r="OQ55" s="4"/>
      <c r="OR55" s="4"/>
      <c r="OS55" s="4"/>
      <c r="OT55" s="4"/>
      <c r="OU55" s="4"/>
      <c r="OV55" s="4"/>
      <c r="OW55" s="4"/>
      <c r="OX55" s="4"/>
      <c r="OY55" s="4"/>
      <c r="OZ55" s="4"/>
      <c r="PA55" s="4"/>
      <c r="PB55" s="4"/>
      <c r="PC55" s="4"/>
      <c r="PD55" s="4"/>
      <c r="PE55" s="4"/>
      <c r="PF55" s="4"/>
      <c r="PG55" s="4"/>
      <c r="PH55" s="4"/>
      <c r="PI55" s="4"/>
      <c r="PJ55" s="4"/>
      <c r="PK55" s="4"/>
      <c r="PL55" s="4"/>
      <c r="PM55" s="4"/>
      <c r="PN55" s="4"/>
      <c r="PO55" s="4"/>
      <c r="PP55" s="4"/>
      <c r="PQ55" s="4"/>
      <c r="PR55" s="4"/>
      <c r="PS55" s="4"/>
      <c r="PT55" s="4"/>
      <c r="PU55" s="4"/>
      <c r="PV55" s="4"/>
      <c r="PW55" s="4"/>
      <c r="PX55" s="4"/>
      <c r="PY55" s="4"/>
      <c r="PZ55" s="4"/>
      <c r="QA55" s="4"/>
      <c r="QB55" s="4"/>
      <c r="QC55" s="4"/>
      <c r="QD55" s="4"/>
      <c r="QE55" s="4"/>
      <c r="QF55" s="4"/>
      <c r="QG55" s="4"/>
      <c r="QH55" s="4"/>
      <c r="QI55" s="4"/>
      <c r="QJ55" s="4"/>
      <c r="QK55" s="4"/>
      <c r="QL55" s="4"/>
      <c r="QM55" s="4"/>
      <c r="QN55" s="4"/>
      <c r="QO55" s="4"/>
      <c r="QP55" s="4"/>
      <c r="QQ55" s="4"/>
      <c r="QR55" s="4"/>
      <c r="QS55" s="4"/>
      <c r="QT55" s="4"/>
      <c r="QU55" s="4"/>
      <c r="QV55" s="4"/>
      <c r="QW55" s="4"/>
      <c r="QX55" s="4"/>
      <c r="QY55" s="4"/>
      <c r="QZ55" s="4"/>
      <c r="RA55" s="4"/>
      <c r="RB55" s="4"/>
      <c r="RC55" s="4"/>
      <c r="RD55" s="4"/>
      <c r="RE55" s="4"/>
      <c r="RF55" s="4"/>
      <c r="RG55" s="4"/>
      <c r="RH55" s="4"/>
      <c r="RI55" s="4"/>
      <c r="RJ55" s="4"/>
      <c r="RK55" s="4"/>
      <c r="RL55" s="4"/>
      <c r="RM55" s="4"/>
      <c r="RN55" s="4"/>
      <c r="RO55" s="4"/>
      <c r="RP55" s="4"/>
      <c r="RQ55" s="4"/>
      <c r="RR55" s="4"/>
      <c r="RS55" s="4"/>
      <c r="RT55" s="4"/>
      <c r="RU55" s="4"/>
      <c r="RV55" s="4"/>
      <c r="RW55" s="4"/>
      <c r="RX55" s="4"/>
      <c r="RY55" s="4"/>
      <c r="RZ55" s="4"/>
      <c r="SA55" s="4"/>
      <c r="SB55" s="4"/>
      <c r="SC55" s="4"/>
      <c r="SD55" s="4"/>
      <c r="SE55" s="4"/>
      <c r="SF55" s="4"/>
      <c r="SG55" s="4"/>
      <c r="SH55" s="4"/>
      <c r="SI55" s="4"/>
      <c r="SJ55" s="4"/>
      <c r="SK55" s="4"/>
      <c r="SL55" s="4"/>
      <c r="SM55" s="4"/>
      <c r="SN55" s="4"/>
      <c r="SO55" s="4"/>
      <c r="SP55" s="4"/>
      <c r="SQ55" s="4"/>
      <c r="SR55" s="4"/>
      <c r="SS55" s="4"/>
      <c r="ST55" s="4"/>
      <c r="SU55" s="4"/>
      <c r="SV55" s="4"/>
      <c r="SW55" s="4"/>
      <c r="SX55" s="4"/>
      <c r="SY55" s="4"/>
      <c r="SZ55" s="4"/>
      <c r="TA55" s="4"/>
      <c r="TB55" s="4"/>
      <c r="TC55" s="4"/>
      <c r="TD55" s="4"/>
      <c r="TE55" s="4"/>
      <c r="TF55" s="4"/>
      <c r="TG55" s="4"/>
      <c r="TH55" s="4"/>
      <c r="TI55" s="4"/>
      <c r="TJ55" s="4"/>
      <c r="TK55" s="4"/>
      <c r="TL55" s="4"/>
      <c r="TM55" s="4"/>
      <c r="TN55" s="4"/>
      <c r="TO55" s="4"/>
      <c r="TP55" s="4"/>
      <c r="TQ55" s="4"/>
      <c r="TR55" s="4"/>
      <c r="TS55" s="4"/>
      <c r="TT55" s="4"/>
      <c r="TU55" s="4"/>
      <c r="TV55" s="4"/>
      <c r="TW55" s="4"/>
      <c r="TX55" s="4"/>
      <c r="TY55" s="4"/>
      <c r="TZ55" s="4"/>
      <c r="UA55" s="4"/>
      <c r="UB55" s="4"/>
      <c r="UC55" s="4"/>
      <c r="UD55" s="4"/>
      <c r="UE55" s="4"/>
      <c r="UF55" s="4"/>
      <c r="UG55" s="4"/>
      <c r="UH55" s="4"/>
      <c r="UI55" s="4"/>
      <c r="UJ55" s="4"/>
      <c r="UK55" s="4"/>
      <c r="UL55" s="4"/>
      <c r="UM55" s="4"/>
      <c r="UN55" s="4"/>
      <c r="UO55" s="4"/>
      <c r="UP55" s="4"/>
      <c r="UQ55" s="4"/>
      <c r="UR55" s="4"/>
      <c r="US55" s="4"/>
      <c r="UT55" s="4"/>
      <c r="UU55" s="4"/>
      <c r="UV55" s="4"/>
      <c r="UW55" s="4"/>
      <c r="UX55" s="4"/>
      <c r="UY55" s="4"/>
      <c r="UZ55" s="4"/>
      <c r="VA55" s="4"/>
      <c r="VB55" s="4"/>
      <c r="VC55" s="4"/>
      <c r="VD55" s="4"/>
      <c r="VE55" s="4"/>
      <c r="VF55" s="4"/>
      <c r="VG55" s="4"/>
      <c r="VH55" s="4"/>
      <c r="VI55" s="4"/>
      <c r="VJ55" s="4"/>
      <c r="VK55" s="4"/>
      <c r="VL55" s="4"/>
      <c r="VM55" s="4"/>
      <c r="VN55" s="4"/>
      <c r="VO55" s="4"/>
      <c r="VP55" s="4"/>
      <c r="VQ55" s="4"/>
      <c r="VR55" s="4"/>
      <c r="VS55" s="4"/>
      <c r="VT55" s="4"/>
      <c r="VU55" s="4"/>
      <c r="VV55" s="4"/>
      <c r="VW55" s="4"/>
      <c r="VX55" s="4"/>
      <c r="VY55" s="4"/>
      <c r="VZ55" s="4"/>
      <c r="WA55" s="4"/>
      <c r="WB55" s="4"/>
      <c r="WC55" s="4"/>
      <c r="WD55" s="4"/>
      <c r="WE55" s="4"/>
      <c r="WF55" s="4"/>
      <c r="WG55" s="4"/>
      <c r="WH55" s="4"/>
      <c r="WI55" s="4"/>
      <c r="WJ55" s="4"/>
      <c r="WK55" s="4"/>
      <c r="WL55" s="4"/>
      <c r="WM55" s="4"/>
      <c r="WN55" s="4"/>
      <c r="WO55" s="4"/>
      <c r="WP55" s="4"/>
      <c r="WQ55" s="4"/>
      <c r="WR55" s="4"/>
      <c r="WS55" s="4"/>
      <c r="WT55" s="4"/>
      <c r="WU55" s="4"/>
      <c r="WV55" s="4"/>
      <c r="WW55" s="4"/>
      <c r="WX55" s="4"/>
      <c r="WY55" s="4"/>
      <c r="WZ55" s="4"/>
      <c r="XA55" s="4"/>
      <c r="XB55" s="4"/>
      <c r="XC55" s="4"/>
      <c r="XD55" s="4"/>
      <c r="XE55" s="4"/>
      <c r="XF55" s="4"/>
      <c r="XG55" s="4"/>
      <c r="XH55" s="4"/>
      <c r="XI55" s="4"/>
      <c r="XJ55" s="4"/>
      <c r="XK55" s="4"/>
      <c r="XL55" s="4"/>
      <c r="XM55" s="4"/>
      <c r="XN55" s="4"/>
      <c r="XO55" s="4"/>
      <c r="XP55" s="4"/>
      <c r="XQ55" s="4"/>
      <c r="XR55" s="4"/>
      <c r="XS55" s="4"/>
      <c r="XT55" s="4"/>
      <c r="XU55" s="4"/>
      <c r="XV55" s="4"/>
      <c r="XW55" s="4"/>
      <c r="XX55" s="4"/>
      <c r="XY55" s="4"/>
      <c r="XZ55" s="4"/>
      <c r="YA55" s="4"/>
      <c r="YB55" s="4"/>
      <c r="YC55" s="4"/>
      <c r="YD55" s="4"/>
      <c r="YE55" s="4"/>
      <c r="YF55" s="4"/>
      <c r="YG55" s="4"/>
      <c r="YH55" s="4"/>
      <c r="YI55" s="4"/>
      <c r="YJ55" s="4"/>
      <c r="YK55" s="4"/>
      <c r="YL55" s="4"/>
      <c r="YM55" s="4"/>
      <c r="YN55" s="4"/>
      <c r="YO55" s="4"/>
      <c r="YP55" s="4"/>
      <c r="YQ55" s="4"/>
      <c r="YR55" s="4"/>
      <c r="YS55" s="4"/>
      <c r="YT55" s="4"/>
      <c r="YU55" s="4"/>
      <c r="YV55" s="4"/>
      <c r="YW55" s="4"/>
      <c r="YX55" s="4"/>
      <c r="YY55" s="4"/>
      <c r="YZ55" s="4"/>
      <c r="ZA55" s="4"/>
      <c r="ZB55" s="4"/>
      <c r="ZC55" s="4"/>
      <c r="ZD55" s="4"/>
      <c r="ZE55" s="4"/>
      <c r="ZF55" s="4"/>
      <c r="ZG55" s="4"/>
      <c r="ZH55" s="4"/>
      <c r="ZI55" s="4"/>
      <c r="ZJ55" s="4"/>
      <c r="ZK55" s="4"/>
      <c r="ZL55" s="4"/>
      <c r="ZM55" s="4"/>
      <c r="ZN55" s="4"/>
      <c r="ZO55" s="4"/>
      <c r="ZP55" s="4"/>
      <c r="ZQ55" s="4"/>
      <c r="ZR55" s="4"/>
      <c r="ZS55" s="4"/>
      <c r="ZT55" s="4"/>
      <c r="ZU55" s="4"/>
      <c r="ZV55" s="4"/>
      <c r="ZW55" s="4"/>
      <c r="ZX55" s="4"/>
      <c r="ZY55" s="4"/>
      <c r="ZZ55" s="4"/>
      <c r="AAA55" s="4"/>
      <c r="AAB55" s="4"/>
      <c r="AAC55" s="4"/>
      <c r="AAD55" s="4"/>
      <c r="AAE55" s="4"/>
      <c r="AAF55" s="4"/>
      <c r="AAG55" s="4"/>
      <c r="AAH55" s="4"/>
      <c r="AAI55" s="4"/>
      <c r="AAJ55" s="4"/>
      <c r="AAK55" s="4"/>
      <c r="AAL55" s="4"/>
      <c r="AAM55" s="4"/>
      <c r="AAN55" s="4"/>
      <c r="AAO55" s="4"/>
      <c r="AAP55" s="4"/>
      <c r="AAQ55" s="4"/>
      <c r="AAR55" s="4"/>
      <c r="AAS55" s="4"/>
      <c r="AAT55" s="4"/>
      <c r="AAU55" s="4"/>
      <c r="AAV55" s="4"/>
      <c r="AAW55" s="4"/>
      <c r="AAX55" s="4"/>
      <c r="AAY55" s="4"/>
      <c r="AAZ55" s="4"/>
      <c r="ABA55" s="4"/>
      <c r="ABB55" s="4"/>
      <c r="ABC55" s="4"/>
      <c r="ABD55" s="4"/>
      <c r="ABE55" s="4"/>
      <c r="ABF55" s="4"/>
      <c r="ABG55" s="4"/>
      <c r="ABH55" s="4"/>
      <c r="ABI55" s="4"/>
      <c r="ABJ55" s="4"/>
      <c r="ABK55" s="4"/>
      <c r="ABL55" s="4"/>
      <c r="ABM55" s="4"/>
      <c r="ABN55" s="4"/>
      <c r="ABO55" s="4"/>
      <c r="ABP55" s="4"/>
      <c r="ABQ55" s="4"/>
      <c r="ABR55" s="4"/>
      <c r="ABS55" s="4"/>
      <c r="ABT55" s="4"/>
      <c r="ABU55" s="4"/>
      <c r="ABV55" s="4"/>
      <c r="ABW55" s="4"/>
      <c r="ABX55" s="4"/>
      <c r="ABY55" s="4"/>
      <c r="ABZ55" s="4"/>
      <c r="ACA55" s="4"/>
      <c r="ACB55" s="4"/>
      <c r="ACC55" s="4"/>
      <c r="ACD55" s="4"/>
      <c r="ACE55" s="4"/>
      <c r="ACF55" s="4"/>
      <c r="ACG55" s="4"/>
      <c r="ACH55" s="4"/>
      <c r="ACI55" s="4"/>
      <c r="ACJ55" s="4"/>
      <c r="ACK55" s="4"/>
      <c r="ACL55" s="4"/>
      <c r="ACM55" s="4"/>
      <c r="ACN55" s="4"/>
      <c r="ACO55" s="4"/>
      <c r="ACP55" s="4"/>
      <c r="ACQ55" s="4"/>
      <c r="ACR55" s="4"/>
      <c r="ACS55" s="4"/>
      <c r="ACT55" s="4"/>
      <c r="ACU55" s="4"/>
      <c r="ACV55" s="4"/>
      <c r="ACW55" s="4"/>
      <c r="ACX55" s="4"/>
      <c r="ACY55" s="4"/>
      <c r="ACZ55" s="4"/>
      <c r="ADA55" s="4"/>
      <c r="ADB55" s="4"/>
      <c r="ADC55" s="4"/>
      <c r="ADD55" s="4"/>
      <c r="ADE55" s="4"/>
      <c r="ADF55" s="4"/>
      <c r="ADG55" s="4"/>
      <c r="ADH55" s="4"/>
      <c r="ADI55" s="4"/>
      <c r="ADJ55" s="4"/>
      <c r="ADK55" s="4"/>
      <c r="ADL55" s="4"/>
      <c r="ADM55" s="4"/>
      <c r="ADN55" s="4"/>
      <c r="ADO55" s="4"/>
      <c r="ADP55" s="4"/>
      <c r="ADQ55" s="4"/>
      <c r="ADR55" s="4"/>
      <c r="ADS55" s="4"/>
      <c r="ADT55" s="4"/>
      <c r="ADU55" s="4"/>
      <c r="ADV55" s="4"/>
      <c r="ADW55" s="4"/>
      <c r="ADX55" s="4"/>
      <c r="ADY55" s="4"/>
      <c r="ADZ55" s="4"/>
      <c r="AEA55" s="4"/>
      <c r="AEB55" s="4"/>
      <c r="AEC55" s="4"/>
      <c r="AED55" s="4"/>
      <c r="AEE55" s="4"/>
      <c r="AEF55" s="4"/>
      <c r="AEG55" s="4"/>
      <c r="AEH55" s="4"/>
      <c r="AEI55" s="4"/>
      <c r="AEJ55" s="4"/>
      <c r="AEK55" s="4"/>
      <c r="AEL55" s="4"/>
      <c r="AEM55" s="4"/>
      <c r="AEN55" s="4"/>
      <c r="AEO55" s="4"/>
      <c r="AEP55" s="4"/>
      <c r="AEQ55" s="4"/>
      <c r="AER55" s="4"/>
      <c r="AES55" s="4"/>
      <c r="AET55" s="4"/>
      <c r="AEU55" s="4"/>
      <c r="AEV55" s="4"/>
      <c r="AEW55" s="4"/>
      <c r="AEX55" s="4"/>
      <c r="AEY55" s="4"/>
      <c r="AEZ55" s="4"/>
      <c r="AFA55" s="4"/>
      <c r="AFB55" s="4"/>
      <c r="AFC55" s="4"/>
      <c r="AFD55" s="4"/>
      <c r="AFE55" s="4"/>
      <c r="AFF55" s="4"/>
      <c r="AFG55" s="4"/>
      <c r="AFH55" s="4"/>
      <c r="AFI55" s="4"/>
      <c r="AFJ55" s="4"/>
      <c r="AFK55" s="4"/>
      <c r="AFL55" s="4"/>
      <c r="AFM55" s="4"/>
      <c r="AFN55" s="4"/>
      <c r="AFO55" s="4"/>
      <c r="AFP55" s="4"/>
      <c r="AFQ55" s="4"/>
      <c r="AFR55" s="4"/>
      <c r="AFS55" s="4"/>
      <c r="AFT55" s="4"/>
      <c r="AFU55" s="4"/>
      <c r="AFV55" s="4"/>
      <c r="AFW55" s="4"/>
      <c r="AFX55" s="4"/>
      <c r="AFY55" s="4"/>
      <c r="AFZ55" s="4"/>
      <c r="AGA55" s="4"/>
      <c r="AGB55" s="4"/>
      <c r="AGC55" s="4"/>
      <c r="AGD55" s="4"/>
      <c r="AGE55" s="4"/>
      <c r="AGF55" s="4"/>
      <c r="AGG55" s="4"/>
      <c r="AGH55" s="4"/>
      <c r="AGI55" s="4"/>
      <c r="AGJ55" s="4"/>
      <c r="AGK55" s="4"/>
      <c r="AGL55" s="4"/>
      <c r="AGM55" s="4"/>
      <c r="AGN55" s="4"/>
      <c r="AGO55" s="4"/>
      <c r="AGP55" s="4"/>
      <c r="AGQ55" s="4"/>
      <c r="AGR55" s="4"/>
      <c r="AGS55" s="4"/>
      <c r="AGT55" s="4"/>
      <c r="AGU55" s="4"/>
      <c r="AGV55" s="4"/>
      <c r="AGW55" s="4"/>
      <c r="AGX55" s="4"/>
      <c r="AGY55" s="4"/>
      <c r="AGZ55" s="4"/>
      <c r="AHA55" s="4"/>
      <c r="AHB55" s="4"/>
      <c r="AHC55" s="4"/>
      <c r="AHD55" s="4"/>
      <c r="AHE55" s="4"/>
      <c r="AHF55" s="4"/>
      <c r="AHG55" s="4"/>
      <c r="AHH55" s="4"/>
      <c r="AHI55" s="4"/>
      <c r="AHJ55" s="4"/>
      <c r="AHK55" s="4"/>
      <c r="AHL55" s="4"/>
      <c r="AHM55" s="4"/>
      <c r="AHN55" s="4"/>
      <c r="AHO55" s="4"/>
      <c r="AHP55" s="4"/>
      <c r="AHQ55" s="4"/>
      <c r="AHR55" s="4"/>
      <c r="AHS55" s="4"/>
      <c r="AHT55" s="4"/>
      <c r="AHU55" s="4"/>
      <c r="AHV55" s="4"/>
      <c r="AHW55" s="4"/>
      <c r="AHX55" s="4"/>
      <c r="AHY55" s="4"/>
      <c r="AHZ55" s="4"/>
      <c r="AIA55" s="4"/>
      <c r="AIB55" s="4"/>
      <c r="AIC55" s="4"/>
      <c r="AID55" s="4"/>
      <c r="AIE55" s="4"/>
      <c r="AIF55" s="4"/>
      <c r="AIG55" s="4"/>
      <c r="AIH55" s="4"/>
      <c r="AII55" s="4"/>
      <c r="AIJ55" s="4"/>
      <c r="AIK55" s="4"/>
      <c r="AIL55" s="4"/>
      <c r="AIM55" s="4"/>
      <c r="AIN55" s="4"/>
      <c r="AIO55" s="4"/>
      <c r="AIP55" s="4"/>
      <c r="AIQ55" s="4"/>
      <c r="AIR55" s="4"/>
      <c r="AIS55" s="4"/>
      <c r="AIT55" s="4"/>
      <c r="AIU55" s="4"/>
      <c r="AIV55" s="4"/>
      <c r="AIW55" s="4"/>
      <c r="AIX55" s="4"/>
      <c r="AIY55" s="4"/>
      <c r="AIZ55" s="4"/>
      <c r="AJA55" s="4"/>
      <c r="AJB55" s="4"/>
      <c r="AJC55" s="4"/>
      <c r="AJD55" s="4"/>
      <c r="AJE55" s="4"/>
      <c r="AJF55" s="4"/>
      <c r="AJG55" s="4"/>
      <c r="AJH55" s="4"/>
      <c r="AJI55" s="4"/>
      <c r="AJJ55" s="4"/>
      <c r="AJK55" s="4"/>
      <c r="AJL55" s="4"/>
      <c r="AJM55" s="4"/>
      <c r="AJN55" s="4"/>
      <c r="AJO55" s="4"/>
      <c r="AJP55" s="4"/>
      <c r="AJQ55" s="4"/>
      <c r="AJR55" s="4"/>
      <c r="AJS55" s="4"/>
      <c r="AJT55" s="4"/>
      <c r="AJU55" s="4"/>
      <c r="AJV55" s="4"/>
      <c r="AJW55" s="4"/>
      <c r="AJX55" s="4"/>
      <c r="AJY55" s="4"/>
      <c r="AJZ55" s="4"/>
      <c r="AKA55" s="4"/>
      <c r="AKB55" s="4"/>
      <c r="AKC55" s="4"/>
      <c r="AKD55" s="4"/>
      <c r="AKE55" s="4"/>
      <c r="AKF55" s="4"/>
      <c r="AKG55" s="4"/>
      <c r="AKH55" s="4"/>
      <c r="AKI55" s="4"/>
      <c r="AKJ55" s="4"/>
      <c r="AKK55" s="4"/>
      <c r="AKL55" s="4"/>
      <c r="AKM55" s="4"/>
      <c r="AKN55" s="4"/>
      <c r="AKO55" s="4"/>
      <c r="AKP55" s="4"/>
      <c r="AKQ55" s="4"/>
      <c r="AKR55" s="4"/>
      <c r="AKS55" s="4"/>
      <c r="AKT55" s="4"/>
      <c r="AKU55" s="4"/>
      <c r="AKV55" s="4"/>
      <c r="AKW55" s="4"/>
      <c r="AKX55" s="4"/>
      <c r="AKY55" s="4"/>
      <c r="AKZ55" s="4"/>
      <c r="ALA55" s="4"/>
      <c r="ALB55" s="4"/>
      <c r="ALC55" s="4"/>
      <c r="ALD55" s="4"/>
      <c r="ALE55" s="4"/>
      <c r="ALF55" s="4"/>
      <c r="ALG55" s="4"/>
      <c r="ALH55" s="4"/>
      <c r="ALI55" s="4"/>
      <c r="ALJ55" s="4"/>
      <c r="ALK55" s="4"/>
      <c r="ALL55" s="4"/>
      <c r="ALM55" s="4"/>
      <c r="ALN55" s="4"/>
      <c r="ALO55" s="4"/>
      <c r="ALP55" s="4"/>
    </row>
    <row r="56" spans="1:1004" ht="24" x14ac:dyDescent="0.25">
      <c r="A56" s="9">
        <v>54</v>
      </c>
      <c r="B56" s="22" t="s">
        <v>62</v>
      </c>
      <c r="C56" s="22" t="s">
        <v>207</v>
      </c>
      <c r="D56" s="11" t="s">
        <v>208</v>
      </c>
      <c r="E56" s="38" t="s">
        <v>211</v>
      </c>
      <c r="F56" s="18" t="s">
        <v>216</v>
      </c>
      <c r="G56" s="23" t="s">
        <v>211</v>
      </c>
      <c r="H56" s="23" t="s">
        <v>211</v>
      </c>
      <c r="I56" s="31">
        <v>2016</v>
      </c>
      <c r="J56" s="15">
        <v>2900</v>
      </c>
      <c r="K56" s="16" t="s">
        <v>211</v>
      </c>
      <c r="L56" s="15">
        <v>1</v>
      </c>
      <c r="M56" s="16" t="s">
        <v>211</v>
      </c>
      <c r="N56" s="17" t="s">
        <v>248</v>
      </c>
      <c r="O56" s="17" t="s">
        <v>249</v>
      </c>
      <c r="P56" s="16" t="s">
        <v>211</v>
      </c>
      <c r="Q56" s="16" t="s">
        <v>211</v>
      </c>
      <c r="R56" s="16" t="s">
        <v>211</v>
      </c>
      <c r="S56" s="16" t="s">
        <v>211</v>
      </c>
      <c r="T56" s="16" t="s">
        <v>211</v>
      </c>
      <c r="U56" s="16" t="s">
        <v>211</v>
      </c>
      <c r="V56" s="27" t="s">
        <v>211</v>
      </c>
      <c r="W56" s="24" t="s">
        <v>211</v>
      </c>
      <c r="X56" s="18" t="s">
        <v>47</v>
      </c>
      <c r="Y56" s="25" t="s">
        <v>47</v>
      </c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  <c r="NJ56" s="4"/>
      <c r="NK56" s="4"/>
      <c r="NL56" s="4"/>
      <c r="NM56" s="4"/>
      <c r="NN56" s="4"/>
      <c r="NO56" s="4"/>
      <c r="NP56" s="4"/>
      <c r="NQ56" s="4"/>
      <c r="NR56" s="4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  <c r="OD56" s="4"/>
      <c r="OE56" s="4"/>
      <c r="OF56" s="4"/>
      <c r="OG56" s="4"/>
      <c r="OH56" s="4"/>
      <c r="OI56" s="4"/>
      <c r="OJ56" s="4"/>
      <c r="OK56" s="4"/>
      <c r="OL56" s="4"/>
      <c r="OM56" s="4"/>
      <c r="ON56" s="4"/>
      <c r="OO56" s="4"/>
      <c r="OP56" s="4"/>
      <c r="OQ56" s="4"/>
      <c r="OR56" s="4"/>
      <c r="OS56" s="4"/>
      <c r="OT56" s="4"/>
      <c r="OU56" s="4"/>
      <c r="OV56" s="4"/>
      <c r="OW56" s="4"/>
      <c r="OX56" s="4"/>
      <c r="OY56" s="4"/>
      <c r="OZ56" s="4"/>
      <c r="PA56" s="4"/>
      <c r="PB56" s="4"/>
      <c r="PC56" s="4"/>
      <c r="PD56" s="4"/>
      <c r="PE56" s="4"/>
      <c r="PF56" s="4"/>
      <c r="PG56" s="4"/>
      <c r="PH56" s="4"/>
      <c r="PI56" s="4"/>
      <c r="PJ56" s="4"/>
      <c r="PK56" s="4"/>
      <c r="PL56" s="4"/>
      <c r="PM56" s="4"/>
      <c r="PN56" s="4"/>
      <c r="PO56" s="4"/>
      <c r="PP56" s="4"/>
      <c r="PQ56" s="4"/>
      <c r="PR56" s="4"/>
      <c r="PS56" s="4"/>
      <c r="PT56" s="4"/>
      <c r="PU56" s="4"/>
      <c r="PV56" s="4"/>
      <c r="PW56" s="4"/>
      <c r="PX56" s="4"/>
      <c r="PY56" s="4"/>
      <c r="PZ56" s="4"/>
      <c r="QA56" s="4"/>
      <c r="QB56" s="4"/>
      <c r="QC56" s="4"/>
      <c r="QD56" s="4"/>
      <c r="QE56" s="4"/>
      <c r="QF56" s="4"/>
      <c r="QG56" s="4"/>
      <c r="QH56" s="4"/>
      <c r="QI56" s="4"/>
      <c r="QJ56" s="4"/>
      <c r="QK56" s="4"/>
      <c r="QL56" s="4"/>
      <c r="QM56" s="4"/>
      <c r="QN56" s="4"/>
      <c r="QO56" s="4"/>
      <c r="QP56" s="4"/>
      <c r="QQ56" s="4"/>
      <c r="QR56" s="4"/>
      <c r="QS56" s="4"/>
      <c r="QT56" s="4"/>
      <c r="QU56" s="4"/>
      <c r="QV56" s="4"/>
      <c r="QW56" s="4"/>
      <c r="QX56" s="4"/>
      <c r="QY56" s="4"/>
      <c r="QZ56" s="4"/>
      <c r="RA56" s="4"/>
      <c r="RB56" s="4"/>
      <c r="RC56" s="4"/>
      <c r="RD56" s="4"/>
      <c r="RE56" s="4"/>
      <c r="RF56" s="4"/>
      <c r="RG56" s="4"/>
      <c r="RH56" s="4"/>
      <c r="RI56" s="4"/>
      <c r="RJ56" s="4"/>
      <c r="RK56" s="4"/>
      <c r="RL56" s="4"/>
      <c r="RM56" s="4"/>
      <c r="RN56" s="4"/>
      <c r="RO56" s="4"/>
      <c r="RP56" s="4"/>
      <c r="RQ56" s="4"/>
      <c r="RR56" s="4"/>
      <c r="RS56" s="4"/>
      <c r="RT56" s="4"/>
      <c r="RU56" s="4"/>
      <c r="RV56" s="4"/>
      <c r="RW56" s="4"/>
      <c r="RX56" s="4"/>
      <c r="RY56" s="4"/>
      <c r="RZ56" s="4"/>
      <c r="SA56" s="4"/>
      <c r="SB56" s="4"/>
      <c r="SC56" s="4"/>
      <c r="SD56" s="4"/>
      <c r="SE56" s="4"/>
      <c r="SF56" s="4"/>
      <c r="SG56" s="4"/>
      <c r="SH56" s="4"/>
      <c r="SI56" s="4"/>
      <c r="SJ56" s="4"/>
      <c r="SK56" s="4"/>
      <c r="SL56" s="4"/>
      <c r="SM56" s="4"/>
      <c r="SN56" s="4"/>
      <c r="SO56" s="4"/>
      <c r="SP56" s="4"/>
      <c r="SQ56" s="4"/>
      <c r="SR56" s="4"/>
      <c r="SS56" s="4"/>
      <c r="ST56" s="4"/>
      <c r="SU56" s="4"/>
      <c r="SV56" s="4"/>
      <c r="SW56" s="4"/>
      <c r="SX56" s="4"/>
      <c r="SY56" s="4"/>
      <c r="SZ56" s="4"/>
      <c r="TA56" s="4"/>
      <c r="TB56" s="4"/>
      <c r="TC56" s="4"/>
      <c r="TD56" s="4"/>
      <c r="TE56" s="4"/>
      <c r="TF56" s="4"/>
      <c r="TG56" s="4"/>
      <c r="TH56" s="4"/>
      <c r="TI56" s="4"/>
      <c r="TJ56" s="4"/>
      <c r="TK56" s="4"/>
      <c r="TL56" s="4"/>
      <c r="TM56" s="4"/>
      <c r="TN56" s="4"/>
      <c r="TO56" s="4"/>
      <c r="TP56" s="4"/>
      <c r="TQ56" s="4"/>
      <c r="TR56" s="4"/>
      <c r="TS56" s="4"/>
      <c r="TT56" s="4"/>
      <c r="TU56" s="4"/>
      <c r="TV56" s="4"/>
      <c r="TW56" s="4"/>
      <c r="TX56" s="4"/>
      <c r="TY56" s="4"/>
      <c r="TZ56" s="4"/>
      <c r="UA56" s="4"/>
      <c r="UB56" s="4"/>
      <c r="UC56" s="4"/>
      <c r="UD56" s="4"/>
      <c r="UE56" s="4"/>
      <c r="UF56" s="4"/>
      <c r="UG56" s="4"/>
      <c r="UH56" s="4"/>
      <c r="UI56" s="4"/>
      <c r="UJ56" s="4"/>
      <c r="UK56" s="4"/>
      <c r="UL56" s="4"/>
      <c r="UM56" s="4"/>
      <c r="UN56" s="4"/>
      <c r="UO56" s="4"/>
      <c r="UP56" s="4"/>
      <c r="UQ56" s="4"/>
      <c r="UR56" s="4"/>
      <c r="US56" s="4"/>
      <c r="UT56" s="4"/>
      <c r="UU56" s="4"/>
      <c r="UV56" s="4"/>
      <c r="UW56" s="4"/>
      <c r="UX56" s="4"/>
      <c r="UY56" s="4"/>
      <c r="UZ56" s="4"/>
      <c r="VA56" s="4"/>
      <c r="VB56" s="4"/>
      <c r="VC56" s="4"/>
      <c r="VD56" s="4"/>
      <c r="VE56" s="4"/>
      <c r="VF56" s="4"/>
      <c r="VG56" s="4"/>
      <c r="VH56" s="4"/>
      <c r="VI56" s="4"/>
      <c r="VJ56" s="4"/>
      <c r="VK56" s="4"/>
      <c r="VL56" s="4"/>
      <c r="VM56" s="4"/>
      <c r="VN56" s="4"/>
      <c r="VO56" s="4"/>
      <c r="VP56" s="4"/>
      <c r="VQ56" s="4"/>
      <c r="VR56" s="4"/>
      <c r="VS56" s="4"/>
      <c r="VT56" s="4"/>
      <c r="VU56" s="4"/>
      <c r="VV56" s="4"/>
      <c r="VW56" s="4"/>
      <c r="VX56" s="4"/>
      <c r="VY56" s="4"/>
      <c r="VZ56" s="4"/>
      <c r="WA56" s="4"/>
      <c r="WB56" s="4"/>
      <c r="WC56" s="4"/>
      <c r="WD56" s="4"/>
      <c r="WE56" s="4"/>
      <c r="WF56" s="4"/>
      <c r="WG56" s="4"/>
      <c r="WH56" s="4"/>
      <c r="WI56" s="4"/>
      <c r="WJ56" s="4"/>
      <c r="WK56" s="4"/>
      <c r="WL56" s="4"/>
      <c r="WM56" s="4"/>
      <c r="WN56" s="4"/>
      <c r="WO56" s="4"/>
      <c r="WP56" s="4"/>
      <c r="WQ56" s="4"/>
      <c r="WR56" s="4"/>
      <c r="WS56" s="4"/>
      <c r="WT56" s="4"/>
      <c r="WU56" s="4"/>
      <c r="WV56" s="4"/>
      <c r="WW56" s="4"/>
      <c r="WX56" s="4"/>
      <c r="WY56" s="4"/>
      <c r="WZ56" s="4"/>
      <c r="XA56" s="4"/>
      <c r="XB56" s="4"/>
      <c r="XC56" s="4"/>
      <c r="XD56" s="4"/>
      <c r="XE56" s="4"/>
      <c r="XF56" s="4"/>
      <c r="XG56" s="4"/>
      <c r="XH56" s="4"/>
      <c r="XI56" s="4"/>
      <c r="XJ56" s="4"/>
      <c r="XK56" s="4"/>
      <c r="XL56" s="4"/>
      <c r="XM56" s="4"/>
      <c r="XN56" s="4"/>
      <c r="XO56" s="4"/>
      <c r="XP56" s="4"/>
      <c r="XQ56" s="4"/>
      <c r="XR56" s="4"/>
      <c r="XS56" s="4"/>
      <c r="XT56" s="4"/>
      <c r="XU56" s="4"/>
      <c r="XV56" s="4"/>
      <c r="XW56" s="4"/>
      <c r="XX56" s="4"/>
      <c r="XY56" s="4"/>
      <c r="XZ56" s="4"/>
      <c r="YA56" s="4"/>
      <c r="YB56" s="4"/>
      <c r="YC56" s="4"/>
      <c r="YD56" s="4"/>
      <c r="YE56" s="4"/>
      <c r="YF56" s="4"/>
      <c r="YG56" s="4"/>
      <c r="YH56" s="4"/>
      <c r="YI56" s="4"/>
      <c r="YJ56" s="4"/>
      <c r="YK56" s="4"/>
      <c r="YL56" s="4"/>
      <c r="YM56" s="4"/>
      <c r="YN56" s="4"/>
      <c r="YO56" s="4"/>
      <c r="YP56" s="4"/>
      <c r="YQ56" s="4"/>
      <c r="YR56" s="4"/>
      <c r="YS56" s="4"/>
      <c r="YT56" s="4"/>
      <c r="YU56" s="4"/>
      <c r="YV56" s="4"/>
      <c r="YW56" s="4"/>
      <c r="YX56" s="4"/>
      <c r="YY56" s="4"/>
      <c r="YZ56" s="4"/>
      <c r="ZA56" s="4"/>
      <c r="ZB56" s="4"/>
      <c r="ZC56" s="4"/>
      <c r="ZD56" s="4"/>
      <c r="ZE56" s="4"/>
      <c r="ZF56" s="4"/>
      <c r="ZG56" s="4"/>
      <c r="ZH56" s="4"/>
      <c r="ZI56" s="4"/>
      <c r="ZJ56" s="4"/>
      <c r="ZK56" s="4"/>
      <c r="ZL56" s="4"/>
      <c r="ZM56" s="4"/>
      <c r="ZN56" s="4"/>
      <c r="ZO56" s="4"/>
      <c r="ZP56" s="4"/>
      <c r="ZQ56" s="4"/>
      <c r="ZR56" s="4"/>
      <c r="ZS56" s="4"/>
      <c r="ZT56" s="4"/>
      <c r="ZU56" s="4"/>
      <c r="ZV56" s="4"/>
      <c r="ZW56" s="4"/>
      <c r="ZX56" s="4"/>
      <c r="ZY56" s="4"/>
      <c r="ZZ56" s="4"/>
      <c r="AAA56" s="4"/>
      <c r="AAB56" s="4"/>
      <c r="AAC56" s="4"/>
      <c r="AAD56" s="4"/>
      <c r="AAE56" s="4"/>
      <c r="AAF56" s="4"/>
      <c r="AAG56" s="4"/>
      <c r="AAH56" s="4"/>
      <c r="AAI56" s="4"/>
      <c r="AAJ56" s="4"/>
      <c r="AAK56" s="4"/>
      <c r="AAL56" s="4"/>
      <c r="AAM56" s="4"/>
      <c r="AAN56" s="4"/>
      <c r="AAO56" s="4"/>
      <c r="AAP56" s="4"/>
      <c r="AAQ56" s="4"/>
      <c r="AAR56" s="4"/>
      <c r="AAS56" s="4"/>
      <c r="AAT56" s="4"/>
      <c r="AAU56" s="4"/>
      <c r="AAV56" s="4"/>
      <c r="AAW56" s="4"/>
      <c r="AAX56" s="4"/>
      <c r="AAY56" s="4"/>
      <c r="AAZ56" s="4"/>
      <c r="ABA56" s="4"/>
      <c r="ABB56" s="4"/>
      <c r="ABC56" s="4"/>
      <c r="ABD56" s="4"/>
      <c r="ABE56" s="4"/>
      <c r="ABF56" s="4"/>
      <c r="ABG56" s="4"/>
      <c r="ABH56" s="4"/>
      <c r="ABI56" s="4"/>
      <c r="ABJ56" s="4"/>
      <c r="ABK56" s="4"/>
      <c r="ABL56" s="4"/>
      <c r="ABM56" s="4"/>
      <c r="ABN56" s="4"/>
      <c r="ABO56" s="4"/>
      <c r="ABP56" s="4"/>
      <c r="ABQ56" s="4"/>
      <c r="ABR56" s="4"/>
      <c r="ABS56" s="4"/>
      <c r="ABT56" s="4"/>
      <c r="ABU56" s="4"/>
      <c r="ABV56" s="4"/>
      <c r="ABW56" s="4"/>
      <c r="ABX56" s="4"/>
      <c r="ABY56" s="4"/>
      <c r="ABZ56" s="4"/>
      <c r="ACA56" s="4"/>
      <c r="ACB56" s="4"/>
      <c r="ACC56" s="4"/>
      <c r="ACD56" s="4"/>
      <c r="ACE56" s="4"/>
      <c r="ACF56" s="4"/>
      <c r="ACG56" s="4"/>
      <c r="ACH56" s="4"/>
      <c r="ACI56" s="4"/>
      <c r="ACJ56" s="4"/>
      <c r="ACK56" s="4"/>
      <c r="ACL56" s="4"/>
      <c r="ACM56" s="4"/>
      <c r="ACN56" s="4"/>
      <c r="ACO56" s="4"/>
      <c r="ACP56" s="4"/>
      <c r="ACQ56" s="4"/>
      <c r="ACR56" s="4"/>
      <c r="ACS56" s="4"/>
      <c r="ACT56" s="4"/>
      <c r="ACU56" s="4"/>
      <c r="ACV56" s="4"/>
      <c r="ACW56" s="4"/>
      <c r="ACX56" s="4"/>
      <c r="ACY56" s="4"/>
      <c r="ACZ56" s="4"/>
      <c r="ADA56" s="4"/>
      <c r="ADB56" s="4"/>
      <c r="ADC56" s="4"/>
      <c r="ADD56" s="4"/>
      <c r="ADE56" s="4"/>
      <c r="ADF56" s="4"/>
      <c r="ADG56" s="4"/>
      <c r="ADH56" s="4"/>
      <c r="ADI56" s="4"/>
      <c r="ADJ56" s="4"/>
      <c r="ADK56" s="4"/>
      <c r="ADL56" s="4"/>
      <c r="ADM56" s="4"/>
      <c r="ADN56" s="4"/>
      <c r="ADO56" s="4"/>
      <c r="ADP56" s="4"/>
      <c r="ADQ56" s="4"/>
      <c r="ADR56" s="4"/>
      <c r="ADS56" s="4"/>
      <c r="ADT56" s="4"/>
      <c r="ADU56" s="4"/>
      <c r="ADV56" s="4"/>
      <c r="ADW56" s="4"/>
      <c r="ADX56" s="4"/>
      <c r="ADY56" s="4"/>
      <c r="ADZ56" s="4"/>
      <c r="AEA56" s="4"/>
      <c r="AEB56" s="4"/>
      <c r="AEC56" s="4"/>
      <c r="AED56" s="4"/>
      <c r="AEE56" s="4"/>
      <c r="AEF56" s="4"/>
      <c r="AEG56" s="4"/>
      <c r="AEH56" s="4"/>
      <c r="AEI56" s="4"/>
      <c r="AEJ56" s="4"/>
      <c r="AEK56" s="4"/>
      <c r="AEL56" s="4"/>
      <c r="AEM56" s="4"/>
      <c r="AEN56" s="4"/>
      <c r="AEO56" s="4"/>
      <c r="AEP56" s="4"/>
      <c r="AEQ56" s="4"/>
      <c r="AER56" s="4"/>
      <c r="AES56" s="4"/>
      <c r="AET56" s="4"/>
      <c r="AEU56" s="4"/>
      <c r="AEV56" s="4"/>
      <c r="AEW56" s="4"/>
      <c r="AEX56" s="4"/>
      <c r="AEY56" s="4"/>
      <c r="AEZ56" s="4"/>
      <c r="AFA56" s="4"/>
      <c r="AFB56" s="4"/>
      <c r="AFC56" s="4"/>
      <c r="AFD56" s="4"/>
      <c r="AFE56" s="4"/>
      <c r="AFF56" s="4"/>
      <c r="AFG56" s="4"/>
      <c r="AFH56" s="4"/>
      <c r="AFI56" s="4"/>
      <c r="AFJ56" s="4"/>
      <c r="AFK56" s="4"/>
      <c r="AFL56" s="4"/>
      <c r="AFM56" s="4"/>
      <c r="AFN56" s="4"/>
      <c r="AFO56" s="4"/>
      <c r="AFP56" s="4"/>
      <c r="AFQ56" s="4"/>
      <c r="AFR56" s="4"/>
      <c r="AFS56" s="4"/>
      <c r="AFT56" s="4"/>
      <c r="AFU56" s="4"/>
      <c r="AFV56" s="4"/>
      <c r="AFW56" s="4"/>
      <c r="AFX56" s="4"/>
      <c r="AFY56" s="4"/>
      <c r="AFZ56" s="4"/>
      <c r="AGA56" s="4"/>
      <c r="AGB56" s="4"/>
      <c r="AGC56" s="4"/>
      <c r="AGD56" s="4"/>
      <c r="AGE56" s="4"/>
      <c r="AGF56" s="4"/>
      <c r="AGG56" s="4"/>
      <c r="AGH56" s="4"/>
      <c r="AGI56" s="4"/>
      <c r="AGJ56" s="4"/>
      <c r="AGK56" s="4"/>
      <c r="AGL56" s="4"/>
      <c r="AGM56" s="4"/>
      <c r="AGN56" s="4"/>
      <c r="AGO56" s="4"/>
      <c r="AGP56" s="4"/>
      <c r="AGQ56" s="4"/>
      <c r="AGR56" s="4"/>
      <c r="AGS56" s="4"/>
      <c r="AGT56" s="4"/>
      <c r="AGU56" s="4"/>
      <c r="AGV56" s="4"/>
      <c r="AGW56" s="4"/>
      <c r="AGX56" s="4"/>
      <c r="AGY56" s="4"/>
      <c r="AGZ56" s="4"/>
      <c r="AHA56" s="4"/>
      <c r="AHB56" s="4"/>
      <c r="AHC56" s="4"/>
      <c r="AHD56" s="4"/>
      <c r="AHE56" s="4"/>
      <c r="AHF56" s="4"/>
      <c r="AHG56" s="4"/>
      <c r="AHH56" s="4"/>
      <c r="AHI56" s="4"/>
      <c r="AHJ56" s="4"/>
      <c r="AHK56" s="4"/>
      <c r="AHL56" s="4"/>
      <c r="AHM56" s="4"/>
      <c r="AHN56" s="4"/>
      <c r="AHO56" s="4"/>
      <c r="AHP56" s="4"/>
      <c r="AHQ56" s="4"/>
      <c r="AHR56" s="4"/>
      <c r="AHS56" s="4"/>
      <c r="AHT56" s="4"/>
      <c r="AHU56" s="4"/>
      <c r="AHV56" s="4"/>
      <c r="AHW56" s="4"/>
      <c r="AHX56" s="4"/>
      <c r="AHY56" s="4"/>
      <c r="AHZ56" s="4"/>
      <c r="AIA56" s="4"/>
      <c r="AIB56" s="4"/>
      <c r="AIC56" s="4"/>
      <c r="AID56" s="4"/>
      <c r="AIE56" s="4"/>
      <c r="AIF56" s="4"/>
      <c r="AIG56" s="4"/>
      <c r="AIH56" s="4"/>
      <c r="AII56" s="4"/>
      <c r="AIJ56" s="4"/>
      <c r="AIK56" s="4"/>
      <c r="AIL56" s="4"/>
      <c r="AIM56" s="4"/>
      <c r="AIN56" s="4"/>
      <c r="AIO56" s="4"/>
      <c r="AIP56" s="4"/>
      <c r="AIQ56" s="4"/>
      <c r="AIR56" s="4"/>
      <c r="AIS56" s="4"/>
      <c r="AIT56" s="4"/>
      <c r="AIU56" s="4"/>
      <c r="AIV56" s="4"/>
      <c r="AIW56" s="4"/>
      <c r="AIX56" s="4"/>
      <c r="AIY56" s="4"/>
      <c r="AIZ56" s="4"/>
      <c r="AJA56" s="4"/>
      <c r="AJB56" s="4"/>
      <c r="AJC56" s="4"/>
      <c r="AJD56" s="4"/>
      <c r="AJE56" s="4"/>
      <c r="AJF56" s="4"/>
      <c r="AJG56" s="4"/>
      <c r="AJH56" s="4"/>
      <c r="AJI56" s="4"/>
      <c r="AJJ56" s="4"/>
      <c r="AJK56" s="4"/>
      <c r="AJL56" s="4"/>
      <c r="AJM56" s="4"/>
      <c r="AJN56" s="4"/>
      <c r="AJO56" s="4"/>
      <c r="AJP56" s="4"/>
      <c r="AJQ56" s="4"/>
      <c r="AJR56" s="4"/>
      <c r="AJS56" s="4"/>
      <c r="AJT56" s="4"/>
      <c r="AJU56" s="4"/>
      <c r="AJV56" s="4"/>
      <c r="AJW56" s="4"/>
      <c r="AJX56" s="4"/>
      <c r="AJY56" s="4"/>
      <c r="AJZ56" s="4"/>
      <c r="AKA56" s="4"/>
      <c r="AKB56" s="4"/>
      <c r="AKC56" s="4"/>
      <c r="AKD56" s="4"/>
      <c r="AKE56" s="4"/>
      <c r="AKF56" s="4"/>
      <c r="AKG56" s="4"/>
      <c r="AKH56" s="4"/>
      <c r="AKI56" s="4"/>
      <c r="AKJ56" s="4"/>
      <c r="AKK56" s="4"/>
      <c r="AKL56" s="4"/>
      <c r="AKM56" s="4"/>
      <c r="AKN56" s="4"/>
      <c r="AKO56" s="4"/>
      <c r="AKP56" s="4"/>
      <c r="AKQ56" s="4"/>
      <c r="AKR56" s="4"/>
      <c r="AKS56" s="4"/>
      <c r="AKT56" s="4"/>
      <c r="AKU56" s="4"/>
      <c r="AKV56" s="4"/>
      <c r="AKW56" s="4"/>
      <c r="AKX56" s="4"/>
      <c r="AKY56" s="4"/>
      <c r="AKZ56" s="4"/>
      <c r="ALA56" s="4"/>
      <c r="ALB56" s="4"/>
      <c r="ALC56" s="4"/>
      <c r="ALD56" s="4"/>
      <c r="ALE56" s="4"/>
      <c r="ALF56" s="4"/>
      <c r="ALG56" s="4"/>
      <c r="ALH56" s="4"/>
      <c r="ALI56" s="4"/>
      <c r="ALJ56" s="4"/>
      <c r="ALK56" s="4"/>
      <c r="ALL56" s="4"/>
      <c r="ALM56" s="4"/>
      <c r="ALN56" s="4"/>
      <c r="ALO56" s="4"/>
      <c r="ALP56" s="4"/>
    </row>
    <row r="57" spans="1:1004" ht="36" x14ac:dyDescent="0.25">
      <c r="A57" s="9">
        <v>55</v>
      </c>
      <c r="B57" s="22" t="s">
        <v>62</v>
      </c>
      <c r="C57" s="10" t="s">
        <v>209</v>
      </c>
      <c r="D57" s="11" t="s">
        <v>210</v>
      </c>
      <c r="E57" s="39" t="s">
        <v>211</v>
      </c>
      <c r="F57" s="18" t="s">
        <v>225</v>
      </c>
      <c r="G57" s="23" t="s">
        <v>211</v>
      </c>
      <c r="H57" s="23" t="s">
        <v>211</v>
      </c>
      <c r="I57" s="31">
        <v>2017</v>
      </c>
      <c r="J57" s="15">
        <v>1968</v>
      </c>
      <c r="K57" s="15">
        <v>500</v>
      </c>
      <c r="L57" s="15">
        <v>1</v>
      </c>
      <c r="M57" s="16" t="s">
        <v>211</v>
      </c>
      <c r="N57" s="17" t="s">
        <v>248</v>
      </c>
      <c r="O57" s="17" t="s">
        <v>249</v>
      </c>
      <c r="P57" s="16" t="s">
        <v>211</v>
      </c>
      <c r="Q57" s="16" t="s">
        <v>211</v>
      </c>
      <c r="R57" s="16" t="s">
        <v>211</v>
      </c>
      <c r="S57" s="16" t="s">
        <v>211</v>
      </c>
      <c r="T57" s="16" t="s">
        <v>211</v>
      </c>
      <c r="U57" s="16" t="s">
        <v>211</v>
      </c>
      <c r="V57" s="40" t="s">
        <v>211</v>
      </c>
      <c r="W57" s="41" t="s">
        <v>211</v>
      </c>
      <c r="X57" s="18" t="s">
        <v>47</v>
      </c>
      <c r="Y57" s="25" t="s">
        <v>47</v>
      </c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  <c r="NE57" s="4"/>
      <c r="NF57" s="4"/>
      <c r="NG57" s="4"/>
      <c r="NH57" s="4"/>
      <c r="NI57" s="4"/>
      <c r="NJ57" s="4"/>
      <c r="NK57" s="4"/>
      <c r="NL57" s="4"/>
      <c r="NM57" s="4"/>
      <c r="NN57" s="4"/>
      <c r="NO57" s="4"/>
      <c r="NP57" s="4"/>
      <c r="NQ57" s="4"/>
      <c r="NR57" s="4"/>
      <c r="NS57" s="4"/>
      <c r="NT57" s="4"/>
      <c r="NU57" s="4"/>
      <c r="NV57" s="4"/>
      <c r="NW57" s="4"/>
      <c r="NX57" s="4"/>
      <c r="NY57" s="4"/>
      <c r="NZ57" s="4"/>
      <c r="OA57" s="4"/>
      <c r="OB57" s="4"/>
      <c r="OC57" s="4"/>
      <c r="OD57" s="4"/>
      <c r="OE57" s="4"/>
      <c r="OF57" s="4"/>
      <c r="OG57" s="4"/>
      <c r="OH57" s="4"/>
      <c r="OI57" s="4"/>
      <c r="OJ57" s="4"/>
      <c r="OK57" s="4"/>
      <c r="OL57" s="4"/>
      <c r="OM57" s="4"/>
      <c r="ON57" s="4"/>
      <c r="OO57" s="4"/>
      <c r="OP57" s="4"/>
      <c r="OQ57" s="4"/>
      <c r="OR57" s="4"/>
      <c r="OS57" s="4"/>
      <c r="OT57" s="4"/>
      <c r="OU57" s="4"/>
      <c r="OV57" s="4"/>
      <c r="OW57" s="4"/>
      <c r="OX57" s="4"/>
      <c r="OY57" s="4"/>
      <c r="OZ57" s="4"/>
      <c r="PA57" s="4"/>
      <c r="PB57" s="4"/>
      <c r="PC57" s="4"/>
      <c r="PD57" s="4"/>
      <c r="PE57" s="4"/>
      <c r="PF57" s="4"/>
      <c r="PG57" s="4"/>
      <c r="PH57" s="4"/>
      <c r="PI57" s="4"/>
      <c r="PJ57" s="4"/>
      <c r="PK57" s="4"/>
      <c r="PL57" s="4"/>
      <c r="PM57" s="4"/>
      <c r="PN57" s="4"/>
      <c r="PO57" s="4"/>
      <c r="PP57" s="4"/>
      <c r="PQ57" s="4"/>
      <c r="PR57" s="4"/>
      <c r="PS57" s="4"/>
      <c r="PT57" s="4"/>
      <c r="PU57" s="4"/>
      <c r="PV57" s="4"/>
      <c r="PW57" s="4"/>
      <c r="PX57" s="4"/>
      <c r="PY57" s="4"/>
      <c r="PZ57" s="4"/>
      <c r="QA57" s="4"/>
      <c r="QB57" s="4"/>
      <c r="QC57" s="4"/>
      <c r="QD57" s="4"/>
      <c r="QE57" s="4"/>
      <c r="QF57" s="4"/>
      <c r="QG57" s="4"/>
      <c r="QH57" s="4"/>
      <c r="QI57" s="4"/>
      <c r="QJ57" s="4"/>
      <c r="QK57" s="4"/>
      <c r="QL57" s="4"/>
      <c r="QM57" s="4"/>
      <c r="QN57" s="4"/>
      <c r="QO57" s="4"/>
      <c r="QP57" s="4"/>
      <c r="QQ57" s="4"/>
      <c r="QR57" s="4"/>
      <c r="QS57" s="4"/>
      <c r="QT57" s="4"/>
      <c r="QU57" s="4"/>
      <c r="QV57" s="4"/>
      <c r="QW57" s="4"/>
      <c r="QX57" s="4"/>
      <c r="QY57" s="4"/>
      <c r="QZ57" s="4"/>
      <c r="RA57" s="4"/>
      <c r="RB57" s="4"/>
      <c r="RC57" s="4"/>
      <c r="RD57" s="4"/>
      <c r="RE57" s="4"/>
      <c r="RF57" s="4"/>
      <c r="RG57" s="4"/>
      <c r="RH57" s="4"/>
      <c r="RI57" s="4"/>
      <c r="RJ57" s="4"/>
      <c r="RK57" s="4"/>
      <c r="RL57" s="4"/>
      <c r="RM57" s="4"/>
      <c r="RN57" s="4"/>
      <c r="RO57" s="4"/>
      <c r="RP57" s="4"/>
      <c r="RQ57" s="4"/>
      <c r="RR57" s="4"/>
      <c r="RS57" s="4"/>
      <c r="RT57" s="4"/>
      <c r="RU57" s="4"/>
      <c r="RV57" s="4"/>
      <c r="RW57" s="4"/>
      <c r="RX57" s="4"/>
      <c r="RY57" s="4"/>
      <c r="RZ57" s="4"/>
      <c r="SA57" s="4"/>
      <c r="SB57" s="4"/>
      <c r="SC57" s="4"/>
      <c r="SD57" s="4"/>
      <c r="SE57" s="4"/>
      <c r="SF57" s="4"/>
      <c r="SG57" s="4"/>
      <c r="SH57" s="4"/>
      <c r="SI57" s="4"/>
      <c r="SJ57" s="4"/>
      <c r="SK57" s="4"/>
      <c r="SL57" s="4"/>
      <c r="SM57" s="4"/>
      <c r="SN57" s="4"/>
      <c r="SO57" s="4"/>
      <c r="SP57" s="4"/>
      <c r="SQ57" s="4"/>
      <c r="SR57" s="4"/>
      <c r="SS57" s="4"/>
      <c r="ST57" s="4"/>
      <c r="SU57" s="4"/>
      <c r="SV57" s="4"/>
      <c r="SW57" s="4"/>
      <c r="SX57" s="4"/>
      <c r="SY57" s="4"/>
      <c r="SZ57" s="4"/>
      <c r="TA57" s="4"/>
      <c r="TB57" s="4"/>
      <c r="TC57" s="4"/>
      <c r="TD57" s="4"/>
      <c r="TE57" s="4"/>
      <c r="TF57" s="4"/>
      <c r="TG57" s="4"/>
      <c r="TH57" s="4"/>
      <c r="TI57" s="4"/>
      <c r="TJ57" s="4"/>
      <c r="TK57" s="4"/>
      <c r="TL57" s="4"/>
      <c r="TM57" s="4"/>
      <c r="TN57" s="4"/>
      <c r="TO57" s="4"/>
      <c r="TP57" s="4"/>
      <c r="TQ57" s="4"/>
      <c r="TR57" s="4"/>
      <c r="TS57" s="4"/>
      <c r="TT57" s="4"/>
      <c r="TU57" s="4"/>
      <c r="TV57" s="4"/>
      <c r="TW57" s="4"/>
      <c r="TX57" s="4"/>
      <c r="TY57" s="4"/>
      <c r="TZ57" s="4"/>
      <c r="UA57" s="4"/>
      <c r="UB57" s="4"/>
      <c r="UC57" s="4"/>
      <c r="UD57" s="4"/>
      <c r="UE57" s="4"/>
      <c r="UF57" s="4"/>
      <c r="UG57" s="4"/>
      <c r="UH57" s="4"/>
      <c r="UI57" s="4"/>
      <c r="UJ57" s="4"/>
      <c r="UK57" s="4"/>
      <c r="UL57" s="4"/>
      <c r="UM57" s="4"/>
      <c r="UN57" s="4"/>
      <c r="UO57" s="4"/>
      <c r="UP57" s="4"/>
      <c r="UQ57" s="4"/>
      <c r="UR57" s="4"/>
      <c r="US57" s="4"/>
      <c r="UT57" s="4"/>
      <c r="UU57" s="4"/>
      <c r="UV57" s="4"/>
      <c r="UW57" s="4"/>
      <c r="UX57" s="4"/>
      <c r="UY57" s="4"/>
      <c r="UZ57" s="4"/>
      <c r="VA57" s="4"/>
      <c r="VB57" s="4"/>
      <c r="VC57" s="4"/>
      <c r="VD57" s="4"/>
      <c r="VE57" s="4"/>
      <c r="VF57" s="4"/>
      <c r="VG57" s="4"/>
      <c r="VH57" s="4"/>
      <c r="VI57" s="4"/>
      <c r="VJ57" s="4"/>
      <c r="VK57" s="4"/>
      <c r="VL57" s="4"/>
      <c r="VM57" s="4"/>
      <c r="VN57" s="4"/>
      <c r="VO57" s="4"/>
      <c r="VP57" s="4"/>
      <c r="VQ57" s="4"/>
      <c r="VR57" s="4"/>
      <c r="VS57" s="4"/>
      <c r="VT57" s="4"/>
      <c r="VU57" s="4"/>
      <c r="VV57" s="4"/>
      <c r="VW57" s="4"/>
      <c r="VX57" s="4"/>
      <c r="VY57" s="4"/>
      <c r="VZ57" s="4"/>
      <c r="WA57" s="4"/>
      <c r="WB57" s="4"/>
      <c r="WC57" s="4"/>
      <c r="WD57" s="4"/>
      <c r="WE57" s="4"/>
      <c r="WF57" s="4"/>
      <c r="WG57" s="4"/>
      <c r="WH57" s="4"/>
      <c r="WI57" s="4"/>
      <c r="WJ57" s="4"/>
      <c r="WK57" s="4"/>
      <c r="WL57" s="4"/>
      <c r="WM57" s="4"/>
      <c r="WN57" s="4"/>
      <c r="WO57" s="4"/>
      <c r="WP57" s="4"/>
      <c r="WQ57" s="4"/>
      <c r="WR57" s="4"/>
      <c r="WS57" s="4"/>
      <c r="WT57" s="4"/>
      <c r="WU57" s="4"/>
      <c r="WV57" s="4"/>
      <c r="WW57" s="4"/>
      <c r="WX57" s="4"/>
      <c r="WY57" s="4"/>
      <c r="WZ57" s="4"/>
      <c r="XA57" s="4"/>
      <c r="XB57" s="4"/>
      <c r="XC57" s="4"/>
      <c r="XD57" s="4"/>
      <c r="XE57" s="4"/>
      <c r="XF57" s="4"/>
      <c r="XG57" s="4"/>
      <c r="XH57" s="4"/>
      <c r="XI57" s="4"/>
      <c r="XJ57" s="4"/>
      <c r="XK57" s="4"/>
      <c r="XL57" s="4"/>
      <c r="XM57" s="4"/>
      <c r="XN57" s="4"/>
      <c r="XO57" s="4"/>
      <c r="XP57" s="4"/>
      <c r="XQ57" s="4"/>
      <c r="XR57" s="4"/>
      <c r="XS57" s="4"/>
      <c r="XT57" s="4"/>
      <c r="XU57" s="4"/>
      <c r="XV57" s="4"/>
      <c r="XW57" s="4"/>
      <c r="XX57" s="4"/>
      <c r="XY57" s="4"/>
      <c r="XZ57" s="4"/>
      <c r="YA57" s="4"/>
      <c r="YB57" s="4"/>
      <c r="YC57" s="4"/>
      <c r="YD57" s="4"/>
      <c r="YE57" s="4"/>
      <c r="YF57" s="4"/>
      <c r="YG57" s="4"/>
      <c r="YH57" s="4"/>
      <c r="YI57" s="4"/>
      <c r="YJ57" s="4"/>
      <c r="YK57" s="4"/>
      <c r="YL57" s="4"/>
      <c r="YM57" s="4"/>
      <c r="YN57" s="4"/>
      <c r="YO57" s="4"/>
      <c r="YP57" s="4"/>
      <c r="YQ57" s="4"/>
      <c r="YR57" s="4"/>
      <c r="YS57" s="4"/>
      <c r="YT57" s="4"/>
      <c r="YU57" s="4"/>
      <c r="YV57" s="4"/>
      <c r="YW57" s="4"/>
      <c r="YX57" s="4"/>
      <c r="YY57" s="4"/>
      <c r="YZ57" s="4"/>
      <c r="ZA57" s="4"/>
      <c r="ZB57" s="4"/>
      <c r="ZC57" s="4"/>
      <c r="ZD57" s="4"/>
      <c r="ZE57" s="4"/>
      <c r="ZF57" s="4"/>
      <c r="ZG57" s="4"/>
      <c r="ZH57" s="4"/>
      <c r="ZI57" s="4"/>
      <c r="ZJ57" s="4"/>
      <c r="ZK57" s="4"/>
      <c r="ZL57" s="4"/>
      <c r="ZM57" s="4"/>
      <c r="ZN57" s="4"/>
      <c r="ZO57" s="4"/>
      <c r="ZP57" s="4"/>
      <c r="ZQ57" s="4"/>
      <c r="ZR57" s="4"/>
      <c r="ZS57" s="4"/>
      <c r="ZT57" s="4"/>
      <c r="ZU57" s="4"/>
      <c r="ZV57" s="4"/>
      <c r="ZW57" s="4"/>
      <c r="ZX57" s="4"/>
      <c r="ZY57" s="4"/>
      <c r="ZZ57" s="4"/>
      <c r="AAA57" s="4"/>
      <c r="AAB57" s="4"/>
      <c r="AAC57" s="4"/>
      <c r="AAD57" s="4"/>
      <c r="AAE57" s="4"/>
      <c r="AAF57" s="4"/>
      <c r="AAG57" s="4"/>
      <c r="AAH57" s="4"/>
      <c r="AAI57" s="4"/>
      <c r="AAJ57" s="4"/>
      <c r="AAK57" s="4"/>
      <c r="AAL57" s="4"/>
      <c r="AAM57" s="4"/>
      <c r="AAN57" s="4"/>
      <c r="AAO57" s="4"/>
      <c r="AAP57" s="4"/>
      <c r="AAQ57" s="4"/>
      <c r="AAR57" s="4"/>
      <c r="AAS57" s="4"/>
      <c r="AAT57" s="4"/>
      <c r="AAU57" s="4"/>
      <c r="AAV57" s="4"/>
      <c r="AAW57" s="4"/>
      <c r="AAX57" s="4"/>
      <c r="AAY57" s="4"/>
      <c r="AAZ57" s="4"/>
      <c r="ABA57" s="4"/>
      <c r="ABB57" s="4"/>
      <c r="ABC57" s="4"/>
      <c r="ABD57" s="4"/>
      <c r="ABE57" s="4"/>
      <c r="ABF57" s="4"/>
      <c r="ABG57" s="4"/>
      <c r="ABH57" s="4"/>
      <c r="ABI57" s="4"/>
      <c r="ABJ57" s="4"/>
      <c r="ABK57" s="4"/>
      <c r="ABL57" s="4"/>
      <c r="ABM57" s="4"/>
      <c r="ABN57" s="4"/>
      <c r="ABO57" s="4"/>
      <c r="ABP57" s="4"/>
      <c r="ABQ57" s="4"/>
      <c r="ABR57" s="4"/>
      <c r="ABS57" s="4"/>
      <c r="ABT57" s="4"/>
      <c r="ABU57" s="4"/>
      <c r="ABV57" s="4"/>
      <c r="ABW57" s="4"/>
      <c r="ABX57" s="4"/>
      <c r="ABY57" s="4"/>
      <c r="ABZ57" s="4"/>
      <c r="ACA57" s="4"/>
      <c r="ACB57" s="4"/>
      <c r="ACC57" s="4"/>
      <c r="ACD57" s="4"/>
      <c r="ACE57" s="4"/>
      <c r="ACF57" s="4"/>
      <c r="ACG57" s="4"/>
      <c r="ACH57" s="4"/>
      <c r="ACI57" s="4"/>
      <c r="ACJ57" s="4"/>
      <c r="ACK57" s="4"/>
      <c r="ACL57" s="4"/>
      <c r="ACM57" s="4"/>
      <c r="ACN57" s="4"/>
      <c r="ACO57" s="4"/>
      <c r="ACP57" s="4"/>
      <c r="ACQ57" s="4"/>
      <c r="ACR57" s="4"/>
      <c r="ACS57" s="4"/>
      <c r="ACT57" s="4"/>
      <c r="ACU57" s="4"/>
      <c r="ACV57" s="4"/>
      <c r="ACW57" s="4"/>
      <c r="ACX57" s="4"/>
      <c r="ACY57" s="4"/>
      <c r="ACZ57" s="4"/>
      <c r="ADA57" s="4"/>
      <c r="ADB57" s="4"/>
      <c r="ADC57" s="4"/>
      <c r="ADD57" s="4"/>
      <c r="ADE57" s="4"/>
      <c r="ADF57" s="4"/>
      <c r="ADG57" s="4"/>
      <c r="ADH57" s="4"/>
      <c r="ADI57" s="4"/>
      <c r="ADJ57" s="4"/>
      <c r="ADK57" s="4"/>
      <c r="ADL57" s="4"/>
      <c r="ADM57" s="4"/>
      <c r="ADN57" s="4"/>
      <c r="ADO57" s="4"/>
      <c r="ADP57" s="4"/>
      <c r="ADQ57" s="4"/>
      <c r="ADR57" s="4"/>
      <c r="ADS57" s="4"/>
      <c r="ADT57" s="4"/>
      <c r="ADU57" s="4"/>
      <c r="ADV57" s="4"/>
      <c r="ADW57" s="4"/>
      <c r="ADX57" s="4"/>
      <c r="ADY57" s="4"/>
      <c r="ADZ57" s="4"/>
      <c r="AEA57" s="4"/>
      <c r="AEB57" s="4"/>
      <c r="AEC57" s="4"/>
      <c r="AED57" s="4"/>
      <c r="AEE57" s="4"/>
      <c r="AEF57" s="4"/>
      <c r="AEG57" s="4"/>
      <c r="AEH57" s="4"/>
      <c r="AEI57" s="4"/>
      <c r="AEJ57" s="4"/>
      <c r="AEK57" s="4"/>
      <c r="AEL57" s="4"/>
      <c r="AEM57" s="4"/>
      <c r="AEN57" s="4"/>
      <c r="AEO57" s="4"/>
      <c r="AEP57" s="4"/>
      <c r="AEQ57" s="4"/>
      <c r="AER57" s="4"/>
      <c r="AES57" s="4"/>
      <c r="AET57" s="4"/>
      <c r="AEU57" s="4"/>
      <c r="AEV57" s="4"/>
      <c r="AEW57" s="4"/>
      <c r="AEX57" s="4"/>
      <c r="AEY57" s="4"/>
      <c r="AEZ57" s="4"/>
      <c r="AFA57" s="4"/>
      <c r="AFB57" s="4"/>
      <c r="AFC57" s="4"/>
      <c r="AFD57" s="4"/>
      <c r="AFE57" s="4"/>
      <c r="AFF57" s="4"/>
      <c r="AFG57" s="4"/>
      <c r="AFH57" s="4"/>
      <c r="AFI57" s="4"/>
      <c r="AFJ57" s="4"/>
      <c r="AFK57" s="4"/>
      <c r="AFL57" s="4"/>
      <c r="AFM57" s="4"/>
      <c r="AFN57" s="4"/>
      <c r="AFO57" s="4"/>
      <c r="AFP57" s="4"/>
      <c r="AFQ57" s="4"/>
      <c r="AFR57" s="4"/>
      <c r="AFS57" s="4"/>
      <c r="AFT57" s="4"/>
      <c r="AFU57" s="4"/>
      <c r="AFV57" s="4"/>
      <c r="AFW57" s="4"/>
      <c r="AFX57" s="4"/>
      <c r="AFY57" s="4"/>
      <c r="AFZ57" s="4"/>
      <c r="AGA57" s="4"/>
      <c r="AGB57" s="4"/>
      <c r="AGC57" s="4"/>
      <c r="AGD57" s="4"/>
      <c r="AGE57" s="4"/>
      <c r="AGF57" s="4"/>
      <c r="AGG57" s="4"/>
      <c r="AGH57" s="4"/>
      <c r="AGI57" s="4"/>
      <c r="AGJ57" s="4"/>
      <c r="AGK57" s="4"/>
      <c r="AGL57" s="4"/>
      <c r="AGM57" s="4"/>
      <c r="AGN57" s="4"/>
      <c r="AGO57" s="4"/>
      <c r="AGP57" s="4"/>
      <c r="AGQ57" s="4"/>
      <c r="AGR57" s="4"/>
      <c r="AGS57" s="4"/>
      <c r="AGT57" s="4"/>
      <c r="AGU57" s="4"/>
      <c r="AGV57" s="4"/>
      <c r="AGW57" s="4"/>
      <c r="AGX57" s="4"/>
      <c r="AGY57" s="4"/>
      <c r="AGZ57" s="4"/>
      <c r="AHA57" s="4"/>
      <c r="AHB57" s="4"/>
      <c r="AHC57" s="4"/>
      <c r="AHD57" s="4"/>
      <c r="AHE57" s="4"/>
      <c r="AHF57" s="4"/>
      <c r="AHG57" s="4"/>
      <c r="AHH57" s="4"/>
      <c r="AHI57" s="4"/>
      <c r="AHJ57" s="4"/>
      <c r="AHK57" s="4"/>
      <c r="AHL57" s="4"/>
      <c r="AHM57" s="4"/>
      <c r="AHN57" s="4"/>
      <c r="AHO57" s="4"/>
      <c r="AHP57" s="4"/>
      <c r="AHQ57" s="4"/>
      <c r="AHR57" s="4"/>
      <c r="AHS57" s="4"/>
      <c r="AHT57" s="4"/>
      <c r="AHU57" s="4"/>
      <c r="AHV57" s="4"/>
      <c r="AHW57" s="4"/>
      <c r="AHX57" s="4"/>
      <c r="AHY57" s="4"/>
      <c r="AHZ57" s="4"/>
      <c r="AIA57" s="4"/>
      <c r="AIB57" s="4"/>
      <c r="AIC57" s="4"/>
      <c r="AID57" s="4"/>
      <c r="AIE57" s="4"/>
      <c r="AIF57" s="4"/>
      <c r="AIG57" s="4"/>
      <c r="AIH57" s="4"/>
      <c r="AII57" s="4"/>
      <c r="AIJ57" s="4"/>
      <c r="AIK57" s="4"/>
      <c r="AIL57" s="4"/>
      <c r="AIM57" s="4"/>
      <c r="AIN57" s="4"/>
      <c r="AIO57" s="4"/>
      <c r="AIP57" s="4"/>
      <c r="AIQ57" s="4"/>
      <c r="AIR57" s="4"/>
      <c r="AIS57" s="4"/>
      <c r="AIT57" s="4"/>
      <c r="AIU57" s="4"/>
      <c r="AIV57" s="4"/>
      <c r="AIW57" s="4"/>
      <c r="AIX57" s="4"/>
      <c r="AIY57" s="4"/>
      <c r="AIZ57" s="4"/>
      <c r="AJA57" s="4"/>
      <c r="AJB57" s="4"/>
      <c r="AJC57" s="4"/>
      <c r="AJD57" s="4"/>
      <c r="AJE57" s="4"/>
      <c r="AJF57" s="4"/>
      <c r="AJG57" s="4"/>
      <c r="AJH57" s="4"/>
      <c r="AJI57" s="4"/>
      <c r="AJJ57" s="4"/>
      <c r="AJK57" s="4"/>
      <c r="AJL57" s="4"/>
      <c r="AJM57" s="4"/>
      <c r="AJN57" s="4"/>
      <c r="AJO57" s="4"/>
      <c r="AJP57" s="4"/>
      <c r="AJQ57" s="4"/>
      <c r="AJR57" s="4"/>
      <c r="AJS57" s="4"/>
      <c r="AJT57" s="4"/>
      <c r="AJU57" s="4"/>
      <c r="AJV57" s="4"/>
      <c r="AJW57" s="4"/>
      <c r="AJX57" s="4"/>
      <c r="AJY57" s="4"/>
      <c r="AJZ57" s="4"/>
      <c r="AKA57" s="4"/>
      <c r="AKB57" s="4"/>
      <c r="AKC57" s="4"/>
      <c r="AKD57" s="4"/>
      <c r="AKE57" s="4"/>
      <c r="AKF57" s="4"/>
      <c r="AKG57" s="4"/>
      <c r="AKH57" s="4"/>
      <c r="AKI57" s="4"/>
      <c r="AKJ57" s="4"/>
      <c r="AKK57" s="4"/>
      <c r="AKL57" s="4"/>
      <c r="AKM57" s="4"/>
      <c r="AKN57" s="4"/>
      <c r="AKO57" s="4"/>
      <c r="AKP57" s="4"/>
      <c r="AKQ57" s="4"/>
      <c r="AKR57" s="4"/>
      <c r="AKS57" s="4"/>
      <c r="AKT57" s="4"/>
      <c r="AKU57" s="4"/>
      <c r="AKV57" s="4"/>
      <c r="AKW57" s="4"/>
      <c r="AKX57" s="4"/>
      <c r="AKY57" s="4"/>
      <c r="AKZ57" s="4"/>
      <c r="ALA57" s="4"/>
      <c r="ALB57" s="4"/>
      <c r="ALC57" s="4"/>
      <c r="ALD57" s="4"/>
      <c r="ALE57" s="4"/>
      <c r="ALF57" s="4"/>
      <c r="ALG57" s="4"/>
      <c r="ALH57" s="4"/>
      <c r="ALI57" s="4"/>
      <c r="ALJ57" s="4"/>
      <c r="ALK57" s="4"/>
      <c r="ALL57" s="4"/>
      <c r="ALM57" s="4"/>
      <c r="ALN57" s="4"/>
      <c r="ALO57" s="4"/>
      <c r="ALP57" s="4"/>
    </row>
    <row r="58" spans="1:1004" ht="24" x14ac:dyDescent="0.25">
      <c r="A58" s="42">
        <v>56</v>
      </c>
      <c r="B58" s="43" t="s">
        <v>228</v>
      </c>
      <c r="C58" s="43" t="s">
        <v>229</v>
      </c>
      <c r="D58" s="44" t="s">
        <v>230</v>
      </c>
      <c r="E58" s="45" t="s">
        <v>231</v>
      </c>
      <c r="F58" s="46" t="s">
        <v>145</v>
      </c>
      <c r="G58" s="47">
        <f>ROUND(308510*0.93,0)</f>
        <v>286914</v>
      </c>
      <c r="H58" s="47">
        <f t="shared" ref="H58" si="38">ROUND(G58*0.93,0)</f>
        <v>266830</v>
      </c>
      <c r="I58" s="48">
        <v>2019</v>
      </c>
      <c r="J58" s="49">
        <v>6720</v>
      </c>
      <c r="K58" s="49" t="s">
        <v>211</v>
      </c>
      <c r="L58" s="49">
        <v>2</v>
      </c>
      <c r="M58" s="45">
        <v>10500</v>
      </c>
      <c r="N58" s="17" t="s">
        <v>248</v>
      </c>
      <c r="O58" s="17" t="s">
        <v>249</v>
      </c>
      <c r="P58" s="17" t="s">
        <v>248</v>
      </c>
      <c r="Q58" s="17" t="s">
        <v>249</v>
      </c>
      <c r="R58" s="17" t="s">
        <v>248</v>
      </c>
      <c r="S58" s="17" t="s">
        <v>249</v>
      </c>
      <c r="T58" s="49" t="s">
        <v>211</v>
      </c>
      <c r="U58" s="49" t="s">
        <v>211</v>
      </c>
      <c r="V58" s="50">
        <v>44005</v>
      </c>
      <c r="W58" s="51" t="s">
        <v>211</v>
      </c>
      <c r="X58" s="52" t="s">
        <v>47</v>
      </c>
      <c r="Y58" s="53" t="s">
        <v>47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</row>
    <row r="59" spans="1:1004" ht="48" x14ac:dyDescent="0.25">
      <c r="A59" s="54">
        <v>57</v>
      </c>
      <c r="B59" s="55" t="s">
        <v>232</v>
      </c>
      <c r="C59" s="55" t="s">
        <v>43</v>
      </c>
      <c r="D59" s="56" t="s">
        <v>233</v>
      </c>
      <c r="E59" s="57" t="s">
        <v>234</v>
      </c>
      <c r="F59" s="58" t="s">
        <v>235</v>
      </c>
      <c r="G59" s="23" t="s">
        <v>211</v>
      </c>
      <c r="H59" s="23" t="s">
        <v>211</v>
      </c>
      <c r="I59" s="59">
        <v>2001</v>
      </c>
      <c r="J59" s="60">
        <v>6180</v>
      </c>
      <c r="K59" s="60">
        <v>6900</v>
      </c>
      <c r="L59" s="60">
        <v>3</v>
      </c>
      <c r="M59" s="57">
        <v>15800</v>
      </c>
      <c r="N59" s="17" t="s">
        <v>248</v>
      </c>
      <c r="O59" s="17" t="s">
        <v>249</v>
      </c>
      <c r="P59" s="17" t="s">
        <v>248</v>
      </c>
      <c r="Q59" s="17" t="s">
        <v>249</v>
      </c>
      <c r="R59" s="16" t="s">
        <v>211</v>
      </c>
      <c r="S59" s="16" t="s">
        <v>211</v>
      </c>
      <c r="T59" s="61" t="s">
        <v>211</v>
      </c>
      <c r="U59" s="61" t="s">
        <v>211</v>
      </c>
      <c r="V59" s="62">
        <v>37138</v>
      </c>
      <c r="W59" s="61" t="s">
        <v>211</v>
      </c>
      <c r="X59" s="63" t="s">
        <v>47</v>
      </c>
      <c r="Y59" s="63" t="s">
        <v>47</v>
      </c>
    </row>
    <row r="60" spans="1:1004" ht="24" x14ac:dyDescent="0.25">
      <c r="A60" s="54">
        <v>58</v>
      </c>
      <c r="B60" s="64" t="s">
        <v>236</v>
      </c>
      <c r="C60" s="64" t="s">
        <v>237</v>
      </c>
      <c r="D60" s="65" t="s">
        <v>238</v>
      </c>
      <c r="E60" s="65" t="s">
        <v>239</v>
      </c>
      <c r="F60" s="66" t="s">
        <v>243</v>
      </c>
      <c r="G60" s="23" t="s">
        <v>211</v>
      </c>
      <c r="H60" s="23" t="s">
        <v>211</v>
      </c>
      <c r="I60" s="54">
        <v>2022</v>
      </c>
      <c r="J60" s="60" t="s">
        <v>211</v>
      </c>
      <c r="K60" s="54">
        <v>2050</v>
      </c>
      <c r="L60" s="67" t="s">
        <v>211</v>
      </c>
      <c r="M60" s="54">
        <v>2700</v>
      </c>
      <c r="N60" s="76" t="s">
        <v>250</v>
      </c>
      <c r="O60" s="76" t="s">
        <v>251</v>
      </c>
      <c r="P60" s="16" t="s">
        <v>211</v>
      </c>
      <c r="Q60" s="16" t="s">
        <v>211</v>
      </c>
      <c r="R60" s="16" t="s">
        <v>211</v>
      </c>
      <c r="S60" s="68" t="s">
        <v>211</v>
      </c>
      <c r="T60" s="61" t="s">
        <v>211</v>
      </c>
      <c r="U60" s="61" t="s">
        <v>211</v>
      </c>
      <c r="V60" s="61" t="s">
        <v>211</v>
      </c>
      <c r="W60" s="61" t="s">
        <v>211</v>
      </c>
      <c r="X60" s="63" t="s">
        <v>47</v>
      </c>
      <c r="Y60" s="63" t="s">
        <v>47</v>
      </c>
    </row>
    <row r="61" spans="1:1004" ht="24" x14ac:dyDescent="0.2">
      <c r="A61" s="54">
        <v>59</v>
      </c>
      <c r="B61" s="69" t="s">
        <v>240</v>
      </c>
      <c r="C61" s="69" t="s">
        <v>64</v>
      </c>
      <c r="D61" s="54" t="s">
        <v>241</v>
      </c>
      <c r="E61" s="54" t="s">
        <v>242</v>
      </c>
      <c r="F61" s="70" t="s">
        <v>254</v>
      </c>
      <c r="G61" s="71">
        <f>ROUND(69961*0.93,0)</f>
        <v>65064</v>
      </c>
      <c r="H61" s="71">
        <f>ROUND(G61*0.93,0)</f>
        <v>60510</v>
      </c>
      <c r="I61" s="72">
        <v>2013</v>
      </c>
      <c r="J61" s="73">
        <v>2287</v>
      </c>
      <c r="K61" s="72">
        <v>1000</v>
      </c>
      <c r="L61" s="74">
        <v>7</v>
      </c>
      <c r="M61" s="72">
        <v>3500</v>
      </c>
      <c r="N61" s="76" t="s">
        <v>253</v>
      </c>
      <c r="O61" s="76" t="s">
        <v>252</v>
      </c>
      <c r="P61" s="76" t="str">
        <f>N61</f>
        <v>13.11.2023
13.11.2024</v>
      </c>
      <c r="Q61" s="76" t="str">
        <f>O61</f>
        <v>12.11.2024
12.11.2025</v>
      </c>
      <c r="R61" s="76" t="str">
        <f>N61</f>
        <v>13.11.2023
13.11.2024</v>
      </c>
      <c r="S61" s="76" t="str">
        <f>O61</f>
        <v>12.11.2024
12.11.2025</v>
      </c>
      <c r="T61" s="61" t="s">
        <v>211</v>
      </c>
      <c r="U61" s="61" t="s">
        <v>211</v>
      </c>
      <c r="V61" s="75">
        <v>41356</v>
      </c>
      <c r="W61" s="61" t="s">
        <v>211</v>
      </c>
      <c r="X61" s="63" t="s">
        <v>47</v>
      </c>
      <c r="Y61" s="63" t="s">
        <v>47</v>
      </c>
    </row>
  </sheetData>
  <sheetProtection selectLockedCells="1" selectUnlockedCells="1"/>
  <mergeCells count="20">
    <mergeCell ref="A1:A2"/>
    <mergeCell ref="C1:C2"/>
    <mergeCell ref="D1:D2"/>
    <mergeCell ref="E1:E2"/>
    <mergeCell ref="F1:F2"/>
    <mergeCell ref="B1:B2"/>
    <mergeCell ref="K1:K2"/>
    <mergeCell ref="I1:I2"/>
    <mergeCell ref="J1:J2"/>
    <mergeCell ref="G1:G2"/>
    <mergeCell ref="H1:H2"/>
    <mergeCell ref="X1:Y1"/>
    <mergeCell ref="R1:S1"/>
    <mergeCell ref="L1:L2"/>
    <mergeCell ref="M1:M2"/>
    <mergeCell ref="N1:O1"/>
    <mergeCell ref="P1:Q1"/>
    <mergeCell ref="W1:W2"/>
    <mergeCell ref="T1:U1"/>
    <mergeCell ref="V1: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Zakładka nr 4 - pojazdy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2022-06-30T09:57:46Z</dcterms:modified>
</cp:coreProperties>
</file>